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'Укр'!$A$2:$F$60</definedName>
  </definedNames>
  <calcPr fullCalcOnLoad="1"/>
</workbook>
</file>

<file path=xl/sharedStrings.xml><?xml version="1.0" encoding="utf-8"?>
<sst xmlns="http://schemas.openxmlformats.org/spreadsheetml/2006/main" count="136" uniqueCount="127">
  <si>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</si>
  <si>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</si>
  <si>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</si>
  <si>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</si>
  <si>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</si>
  <si>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</si>
  <si>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</si>
  <si>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</si>
  <si>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</si>
  <si>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</si>
  <si>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</si>
  <si>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</si>
  <si>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</si>
  <si>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</si>
  <si>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</si>
  <si>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</si>
  <si>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</si>
  <si>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</si>
  <si>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</si>
  <si>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</si>
  <si>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</si>
  <si>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</si>
  <si>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</si>
  <si>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</si>
  <si>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</si>
  <si>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</si>
  <si>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</si>
  <si>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</si>
  <si>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</si>
  <si>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</si>
  <si>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</si>
  <si>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</si>
  <si>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</si>
  <si>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</si>
  <si>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</si>
  <si>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</si>
  <si>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</si>
  <si>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</si>
  <si>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</si>
  <si>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</si>
  <si>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</si>
  <si>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</si>
  <si>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</si>
  <si>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</si>
  <si>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</si>
  <si>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</si>
  <si>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</si>
  <si>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</si>
  <si>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</si>
  <si>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</si>
  <si>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</si>
  <si>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</si>
  <si>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</si>
  <si>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</si>
  <si>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</si>
  <si>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</si>
  <si>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</si>
  <si>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</si>
  <si>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</si>
  <si>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</si>
  <si>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</si>
  <si>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</si>
  <si>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</si>
  <si>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</si>
  <si>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</si>
  <si>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</si>
  <si>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</si>
  <si>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</si>
  <si>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</si>
  <si>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</si>
  <si>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</si>
  <si>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</si>
  <si>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</si>
  <si>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</si>
  <si>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</si>
  <si>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</si>
  <si>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</si>
  <si>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</si>
  <si>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</si>
  <si>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</si>
  <si>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</si>
  <si>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</si>
  <si>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</si>
  <si>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</si>
  <si>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</si>
  <si>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</si>
  <si>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</si>
  <si>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</si>
  <si>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</si>
  <si>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</si>
  <si>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</si>
  <si>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</si>
  <si>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</si>
  <si>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</si>
  <si>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</si>
  <si>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</si>
  <si>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</si>
  <si>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</si>
  <si>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</si>
  <si>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</si>
  <si>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</si>
  <si>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</si>
  <si>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</si>
  <si>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</si>
  <si>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</si>
  <si>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</si>
  <si>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</si>
  <si>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</si>
  <si>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</si>
  <si>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</si>
  <si>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</si>
  <si>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</si>
  <si>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</si>
  <si>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</si>
  <si>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3,9 р.б.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</si>
  <si>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</si>
  <si>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</si>
  <si>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</si>
  <si>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</si>
  <si>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Надходження коштів від відшкодування втрат сільськогосподарського і лісогосподарського виробництва</t>
  </si>
  <si>
    <t>Поступление средств от возмещения потерь сельскохозяйственного и лесохозяйственного производства</t>
  </si>
  <si>
    <t>План на           січень - листопад з урахуванням змін, 
тис. грн.</t>
  </si>
  <si>
    <t>План на
январь - ноябрь с учетом изменений, тыс. грн.</t>
  </si>
  <si>
    <t xml:space="preserve">Надійшло з
 01 січня по 
09 листопада,            тис. грн. </t>
  </si>
  <si>
    <t xml:space="preserve">Поступило          с 01 января
по 09 ноября,
тыс. грн. </t>
  </si>
  <si>
    <t>в 2,4 р.б.</t>
  </si>
  <si>
    <t>в 3,1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</si>
</sst>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0" t="s">
        <v>109</v>
      </c>
      <c r="B2" s="120"/>
      <c r="C2" s="120"/>
      <c r="D2" s="120"/>
      <c r="E2" s="120"/>
      <c r="F2" s="120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121</v>
      </c>
      <c r="D4" s="72" t="s">
        <v>123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1525950</v>
      </c>
      <c r="C7" s="45">
        <v>1366446.6</v>
      </c>
      <c r="D7" s="46">
        <v>1330170.744</v>
      </c>
      <c r="E7" s="47">
        <f>D7/B7*100</f>
        <v>87.17000845375011</v>
      </c>
      <c r="F7" s="48">
        <f>D7/C7*100</f>
        <v>97.34524159231688</v>
      </c>
    </row>
    <row r="8" spans="1:6" ht="15">
      <c r="A8" s="57" t="s">
        <v>49</v>
      </c>
      <c r="B8" s="49">
        <v>2250</v>
      </c>
      <c r="C8" s="45">
        <v>2250</v>
      </c>
      <c r="D8" s="46">
        <v>1606.152</v>
      </c>
      <c r="E8" s="47">
        <f aca="true" t="shared" si="0" ref="E8:E60">D8/B8*100</f>
        <v>71.38453333333334</v>
      </c>
      <c r="F8" s="48">
        <f aca="true" t="shared" si="1" ref="F8:F60">D8/C8*100</f>
        <v>71.38453333333334</v>
      </c>
    </row>
    <row r="9" spans="1:6" ht="15">
      <c r="A9" s="56" t="s">
        <v>64</v>
      </c>
      <c r="B9" s="49">
        <v>173790</v>
      </c>
      <c r="C9" s="45">
        <v>158620</v>
      </c>
      <c r="D9" s="46">
        <v>181070.557</v>
      </c>
      <c r="E9" s="47">
        <f t="shared" si="0"/>
        <v>104.18928419356695</v>
      </c>
      <c r="F9" s="48">
        <f t="shared" si="1"/>
        <v>114.15367355945025</v>
      </c>
    </row>
    <row r="10" spans="1:6" ht="15">
      <c r="A10" s="57" t="s">
        <v>43</v>
      </c>
      <c r="B10" s="50">
        <f>B11+B15+B17</f>
        <v>600950</v>
      </c>
      <c r="C10" s="50">
        <f>C11+C15+C17</f>
        <v>561291.2</v>
      </c>
      <c r="D10" s="50">
        <f>D11+D15+D16+D17</f>
        <v>512800.823</v>
      </c>
      <c r="E10" s="47">
        <f t="shared" si="0"/>
        <v>85.33169531575005</v>
      </c>
      <c r="F10" s="48">
        <f t="shared" si="1"/>
        <v>91.36092334959109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296544.7</v>
      </c>
      <c r="D11" s="53">
        <f>SUM(D12:D14)</f>
        <v>250361.057</v>
      </c>
      <c r="E11" s="47">
        <f t="shared" si="0"/>
        <v>77.50636400222896</v>
      </c>
      <c r="F11" s="48">
        <f t="shared" si="1"/>
        <v>84.42607708045364</v>
      </c>
    </row>
    <row r="12" spans="1:6" s="12" customFormat="1" ht="30.75">
      <c r="A12" s="51" t="s">
        <v>45</v>
      </c>
      <c r="B12" s="52">
        <v>27890</v>
      </c>
      <c r="C12" s="53">
        <v>26921.3</v>
      </c>
      <c r="D12" s="54">
        <v>29675.507</v>
      </c>
      <c r="E12" s="47">
        <f t="shared" si="0"/>
        <v>106.40196127644317</v>
      </c>
      <c r="F12" s="48">
        <f t="shared" si="1"/>
        <v>110.2305869330233</v>
      </c>
    </row>
    <row r="13" spans="1:6" s="12" customFormat="1" ht="15">
      <c r="A13" s="51" t="s">
        <v>24</v>
      </c>
      <c r="B13" s="52">
        <v>291730</v>
      </c>
      <c r="C13" s="53">
        <v>266555</v>
      </c>
      <c r="D13" s="54">
        <v>216763.797</v>
      </c>
      <c r="E13" s="47">
        <f t="shared" si="0"/>
        <v>74.3028817742433</v>
      </c>
      <c r="F13" s="48">
        <f t="shared" si="1"/>
        <v>81.32047682467032</v>
      </c>
    </row>
    <row r="14" spans="1:6" s="12" customFormat="1" ht="15">
      <c r="A14" s="51" t="s">
        <v>25</v>
      </c>
      <c r="B14" s="52">
        <v>3400</v>
      </c>
      <c r="C14" s="53">
        <v>3068.4</v>
      </c>
      <c r="D14" s="79">
        <v>3921.753</v>
      </c>
      <c r="E14" s="47">
        <f t="shared" si="0"/>
        <v>115.34567647058824</v>
      </c>
      <c r="F14" s="48">
        <f t="shared" si="1"/>
        <v>127.81100899491591</v>
      </c>
    </row>
    <row r="15" spans="1:6" s="12" customFormat="1" ht="15">
      <c r="A15" s="55" t="s">
        <v>26</v>
      </c>
      <c r="B15" s="52">
        <v>350</v>
      </c>
      <c r="C15" s="53">
        <v>336.5</v>
      </c>
      <c r="D15" s="54">
        <v>402.701</v>
      </c>
      <c r="E15" s="47">
        <f t="shared" si="0"/>
        <v>115.05742857142857</v>
      </c>
      <c r="F15" s="48">
        <f t="shared" si="1"/>
        <v>119.67340267459139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264410</v>
      </c>
      <c r="D17" s="54">
        <v>262044.271</v>
      </c>
      <c r="E17" s="47">
        <f t="shared" si="0"/>
        <v>94.40315260465452</v>
      </c>
      <c r="F17" s="48">
        <f t="shared" si="1"/>
        <v>99.10528005748648</v>
      </c>
    </row>
    <row r="18" spans="1:6" s="12" customFormat="1" ht="30.75">
      <c r="A18" s="56" t="s">
        <v>88</v>
      </c>
      <c r="B18" s="52"/>
      <c r="C18" s="53"/>
      <c r="D18" s="46">
        <v>17671.233</v>
      </c>
      <c r="E18" s="47"/>
      <c r="F18" s="48"/>
    </row>
    <row r="19" spans="1:6" ht="15">
      <c r="A19" s="56" t="s">
        <v>28</v>
      </c>
      <c r="B19" s="49">
        <v>500</v>
      </c>
      <c r="C19" s="45">
        <v>445.7</v>
      </c>
      <c r="D19" s="44">
        <v>606.318</v>
      </c>
      <c r="E19" s="47">
        <f t="shared" si="0"/>
        <v>121.26360000000001</v>
      </c>
      <c r="F19" s="48">
        <f t="shared" si="1"/>
        <v>136.03724478348664</v>
      </c>
    </row>
    <row r="20" spans="1:6" ht="15">
      <c r="A20" s="56" t="s">
        <v>60</v>
      </c>
      <c r="B20" s="49">
        <v>30390</v>
      </c>
      <c r="C20" s="45">
        <v>27514.2</v>
      </c>
      <c r="D20" s="46">
        <v>26678.037</v>
      </c>
      <c r="E20" s="47">
        <f t="shared" si="0"/>
        <v>87.78557749259625</v>
      </c>
      <c r="F20" s="48">
        <f t="shared" si="1"/>
        <v>96.96097651394552</v>
      </c>
    </row>
    <row r="21" spans="1:6" ht="61.5">
      <c r="A21" s="56" t="s">
        <v>29</v>
      </c>
      <c r="B21" s="49">
        <v>10000</v>
      </c>
      <c r="C21" s="45">
        <v>9146</v>
      </c>
      <c r="D21" s="46">
        <v>9787.293</v>
      </c>
      <c r="E21" s="47">
        <f t="shared" si="0"/>
        <v>97.87293</v>
      </c>
      <c r="F21" s="48">
        <f t="shared" si="1"/>
        <v>107.01173190465778</v>
      </c>
    </row>
    <row r="22" spans="1:6" ht="15">
      <c r="A22" s="56" t="s">
        <v>30</v>
      </c>
      <c r="B22" s="49">
        <v>650</v>
      </c>
      <c r="C22" s="45">
        <v>584.1</v>
      </c>
      <c r="D22" s="46">
        <v>456.627</v>
      </c>
      <c r="E22" s="47">
        <f t="shared" si="0"/>
        <v>70.25030769230769</v>
      </c>
      <c r="F22" s="48">
        <f t="shared" si="1"/>
        <v>78.17616846430406</v>
      </c>
    </row>
    <row r="23" spans="1:6" ht="15">
      <c r="A23" s="57" t="s">
        <v>31</v>
      </c>
      <c r="B23" s="49">
        <v>4000</v>
      </c>
      <c r="C23" s="45">
        <v>3670</v>
      </c>
      <c r="D23" s="44">
        <v>7222.206</v>
      </c>
      <c r="E23" s="47">
        <f t="shared" si="0"/>
        <v>180.55515</v>
      </c>
      <c r="F23" s="48">
        <f t="shared" si="1"/>
        <v>196.79035422343324</v>
      </c>
    </row>
    <row r="24" spans="1:6" s="10" customFormat="1" ht="15">
      <c r="A24" s="58" t="s">
        <v>32</v>
      </c>
      <c r="B24" s="59">
        <f>B7+B8+B9+B10+B19+B20+B21+B22+B23</f>
        <v>2348480</v>
      </c>
      <c r="C24" s="59">
        <f>C7+C8+C9+C10+C19+C20+C21+C22+C23</f>
        <v>2129967.8000000003</v>
      </c>
      <c r="D24" s="59">
        <f>D7+D8+D9+D10+D18+D19+D20+D21+D22+D23</f>
        <v>2088069.9900000002</v>
      </c>
      <c r="E24" s="81">
        <f t="shared" si="0"/>
        <v>88.91155087545988</v>
      </c>
      <c r="F24" s="82">
        <f t="shared" si="1"/>
        <v>98.03293692984467</v>
      </c>
    </row>
    <row r="25" spans="1:6" ht="15">
      <c r="A25" s="57" t="s">
        <v>33</v>
      </c>
      <c r="B25" s="49">
        <f>SUM(B26:B43)</f>
        <v>2107690.2090000003</v>
      </c>
      <c r="C25" s="45">
        <f>SUM(C26:C43)</f>
        <v>1914209.5</v>
      </c>
      <c r="D25" s="45">
        <f>SUM(D26:D43)</f>
        <v>1773333.548</v>
      </c>
      <c r="E25" s="47">
        <f t="shared" si="0"/>
        <v>84.13634700335602</v>
      </c>
      <c r="F25" s="48">
        <f t="shared" si="1"/>
        <v>92.64051547126894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378281</v>
      </c>
      <c r="D27" s="61">
        <v>362433.55</v>
      </c>
      <c r="E27" s="47">
        <f t="shared" si="0"/>
        <v>88.05000651082156</v>
      </c>
      <c r="F27" s="48">
        <f t="shared" si="1"/>
        <v>95.81066720242359</v>
      </c>
    </row>
    <row r="28" spans="1:6" ht="34.5" customHeight="1">
      <c r="A28" s="76" t="s">
        <v>35</v>
      </c>
      <c r="B28" s="105">
        <v>461781.9</v>
      </c>
      <c r="C28" s="53">
        <v>423300.1</v>
      </c>
      <c r="D28" s="61">
        <v>404059.2</v>
      </c>
      <c r="E28" s="47">
        <f t="shared" si="0"/>
        <v>87.50000812071673</v>
      </c>
      <c r="F28" s="48">
        <f t="shared" si="1"/>
        <v>95.45454867598662</v>
      </c>
    </row>
    <row r="29" spans="1:6" ht="66" customHeight="1">
      <c r="A29" s="76" t="s">
        <v>103</v>
      </c>
      <c r="B29" s="105">
        <v>9152.012</v>
      </c>
      <c r="C29" s="53">
        <v>7920</v>
      </c>
      <c r="D29" s="61">
        <v>7920</v>
      </c>
      <c r="E29" s="47">
        <f t="shared" si="0"/>
        <v>86.53834807034781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477139.307</v>
      </c>
      <c r="D30" s="61">
        <v>452888.907</v>
      </c>
      <c r="E30" s="47">
        <f t="shared" si="0"/>
        <v>85.00641026723899</v>
      </c>
      <c r="F30" s="48">
        <f t="shared" si="1"/>
        <v>94.91754302271308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</row>
    <row r="32" spans="1:6" ht="286.5" customHeight="1">
      <c r="A32" s="110" t="s">
        <v>71</v>
      </c>
      <c r="B32" s="113">
        <v>599918.8</v>
      </c>
      <c r="C32" s="60">
        <v>541123.4</v>
      </c>
      <c r="D32" s="61">
        <v>462922.005</v>
      </c>
      <c r="E32" s="47">
        <f t="shared" si="0"/>
        <v>77.16411037627091</v>
      </c>
      <c r="F32" s="48">
        <f t="shared" si="1"/>
        <v>85.54832502161244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ht="128.25" customHeight="1">
      <c r="A36" s="110" t="s">
        <v>115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" customHeight="1">
      <c r="A40" s="110" t="s">
        <v>75</v>
      </c>
      <c r="B40" s="105">
        <v>38867.2</v>
      </c>
      <c r="C40" s="53">
        <v>35546.7</v>
      </c>
      <c r="D40" s="61">
        <v>33428.45</v>
      </c>
      <c r="E40" s="47">
        <f t="shared" si="0"/>
        <v>86.00683867116746</v>
      </c>
      <c r="F40" s="48">
        <f t="shared" si="1"/>
        <v>94.04093769604492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20.25" customHeight="1">
      <c r="A43" s="111" t="s">
        <v>74</v>
      </c>
      <c r="B43" s="105">
        <v>7971.123</v>
      </c>
      <c r="C43" s="53">
        <v>7250.839</v>
      </c>
      <c r="D43" s="61">
        <v>6088.98</v>
      </c>
      <c r="E43" s="47">
        <f t="shared" si="0"/>
        <v>76.38798196941636</v>
      </c>
      <c r="F43" s="48">
        <f t="shared" si="1"/>
        <v>83.9762129596313</v>
      </c>
    </row>
    <row r="44" spans="1:6" s="10" customFormat="1" ht="15">
      <c r="A44" s="102" t="s">
        <v>36</v>
      </c>
      <c r="B44" s="59">
        <f>B24+B25</f>
        <v>4456170.209000001</v>
      </c>
      <c r="C44" s="62">
        <f>C24+C25</f>
        <v>4044177.3000000003</v>
      </c>
      <c r="D44" s="63">
        <f>D24+D25</f>
        <v>3861403.538</v>
      </c>
      <c r="E44" s="81">
        <f t="shared" si="0"/>
        <v>86.65296334958734</v>
      </c>
      <c r="F44" s="82">
        <f t="shared" si="1"/>
        <v>95.48057000369396</v>
      </c>
    </row>
    <row r="45" spans="1:6" ht="1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">
      <c r="A48" s="56" t="s">
        <v>27</v>
      </c>
      <c r="B48" s="49">
        <v>535</v>
      </c>
      <c r="C48" s="99">
        <v>532.3</v>
      </c>
      <c r="D48" s="64">
        <v>774.075</v>
      </c>
      <c r="E48" s="114">
        <f t="shared" si="0"/>
        <v>144.6869158878505</v>
      </c>
      <c r="F48" s="48">
        <f t="shared" si="1"/>
        <v>145.42081532970133</v>
      </c>
    </row>
    <row r="49" spans="1:6" ht="30.75">
      <c r="A49" s="56" t="s">
        <v>106</v>
      </c>
      <c r="B49" s="49"/>
      <c r="C49" s="99"/>
      <c r="D49" s="64">
        <v>0.008</v>
      </c>
      <c r="E49" s="114"/>
      <c r="F49" s="48"/>
    </row>
    <row r="50" spans="1:6" ht="46.5">
      <c r="A50" s="56" t="s">
        <v>119</v>
      </c>
      <c r="B50" s="49"/>
      <c r="C50" s="99"/>
      <c r="D50" s="64">
        <v>0.217</v>
      </c>
      <c r="E50" s="114"/>
      <c r="F50" s="48"/>
    </row>
    <row r="51" spans="1:6" ht="69" customHeight="1">
      <c r="A51" s="56" t="s">
        <v>38</v>
      </c>
      <c r="B51" s="49">
        <v>710</v>
      </c>
      <c r="C51" s="99">
        <v>707.1</v>
      </c>
      <c r="D51" s="49">
        <v>1702.271</v>
      </c>
      <c r="E51" s="114" t="s">
        <v>125</v>
      </c>
      <c r="F51" s="48" t="s">
        <v>125</v>
      </c>
    </row>
    <row r="52" spans="1:6" s="15" customFormat="1" ht="81" customHeight="1">
      <c r="A52" s="100" t="s">
        <v>67</v>
      </c>
      <c r="B52" s="49">
        <v>186</v>
      </c>
      <c r="C52" s="99">
        <v>124</v>
      </c>
      <c r="D52" s="49">
        <v>197.573</v>
      </c>
      <c r="E52" s="114">
        <f t="shared" si="0"/>
        <v>106.22204301075269</v>
      </c>
      <c r="F52" s="48">
        <f>D52/C52*100</f>
        <v>159.33306451612904</v>
      </c>
    </row>
    <row r="53" spans="1:6" s="14" customFormat="1" ht="39" customHeight="1">
      <c r="A53" s="56" t="s">
        <v>39</v>
      </c>
      <c r="B53" s="49">
        <v>2500</v>
      </c>
      <c r="C53" s="99">
        <v>2495</v>
      </c>
      <c r="D53" s="49">
        <v>9674.369</v>
      </c>
      <c r="E53" s="114" t="s">
        <v>114</v>
      </c>
      <c r="F53" s="48" t="s">
        <v>114</v>
      </c>
    </row>
    <row r="54" spans="1:6" s="21" customFormat="1" ht="34.5" customHeight="1">
      <c r="A54" s="101" t="s">
        <v>50</v>
      </c>
      <c r="B54" s="49">
        <v>2000</v>
      </c>
      <c r="C54" s="99">
        <v>2000</v>
      </c>
      <c r="D54" s="49"/>
      <c r="E54" s="114"/>
      <c r="F54" s="48"/>
    </row>
    <row r="55" spans="1:6" ht="15">
      <c r="A55" s="56" t="s">
        <v>53</v>
      </c>
      <c r="B55" s="78">
        <v>2000</v>
      </c>
      <c r="C55" s="65">
        <v>2000</v>
      </c>
      <c r="D55" s="65">
        <v>6124.792</v>
      </c>
      <c r="E55" s="114" t="s">
        <v>126</v>
      </c>
      <c r="F55" s="48" t="s">
        <v>126</v>
      </c>
    </row>
    <row r="56" spans="1:6" ht="282.75" customHeight="1">
      <c r="A56" s="56" t="s">
        <v>117</v>
      </c>
      <c r="B56" s="78">
        <v>6639.485</v>
      </c>
      <c r="C56" s="65">
        <v>4851.785</v>
      </c>
      <c r="D56" s="65"/>
      <c r="E56" s="114"/>
      <c r="F56" s="48"/>
    </row>
    <row r="57" spans="1:6" s="10" customFormat="1" ht="15">
      <c r="A57" s="77" t="s">
        <v>40</v>
      </c>
      <c r="B57" s="59">
        <f>SUM(B48:B56)</f>
        <v>14570.485</v>
      </c>
      <c r="C57" s="59">
        <f>SUM(C48:C56)</f>
        <v>12710.185</v>
      </c>
      <c r="D57" s="59">
        <f>SUM(D46:D55)</f>
        <v>18474.157</v>
      </c>
      <c r="E57" s="81">
        <f t="shared" si="0"/>
        <v>126.7916407724245</v>
      </c>
      <c r="F57" s="82">
        <f t="shared" si="1"/>
        <v>145.3492376389486</v>
      </c>
    </row>
    <row r="58" spans="1:6" s="80" customFormat="1" ht="15">
      <c r="A58" s="77" t="s">
        <v>41</v>
      </c>
      <c r="B58" s="59">
        <f>B44+B57</f>
        <v>4470740.694000001</v>
      </c>
      <c r="C58" s="59">
        <f>C44+C57</f>
        <v>4056887.4850000003</v>
      </c>
      <c r="D58" s="59">
        <f>D44+D57</f>
        <v>3879877.6950000003</v>
      </c>
      <c r="E58" s="81">
        <f t="shared" si="0"/>
        <v>86.78377836153696</v>
      </c>
      <c r="F58" s="82">
        <f t="shared" si="1"/>
        <v>95.63680800479484</v>
      </c>
    </row>
    <row r="59" spans="1:6" s="115" customFormat="1" ht="46.5">
      <c r="A59" s="119" t="s">
        <v>46</v>
      </c>
      <c r="B59" s="117">
        <f>2136+2000</f>
        <v>4136</v>
      </c>
      <c r="C59" s="117">
        <f>2136+2000</f>
        <v>4136</v>
      </c>
      <c r="D59" s="45">
        <v>4225.42634</v>
      </c>
      <c r="E59" s="47">
        <f t="shared" si="0"/>
        <v>102.16214555125724</v>
      </c>
      <c r="F59" s="118">
        <f t="shared" si="1"/>
        <v>102.16214555125724</v>
      </c>
    </row>
    <row r="60" spans="1:6" s="10" customFormat="1" ht="15">
      <c r="A60" s="58" t="s">
        <v>42</v>
      </c>
      <c r="B60" s="59">
        <f>B58+B59</f>
        <v>4474876.694000001</v>
      </c>
      <c r="C60" s="66">
        <f>C58+C59</f>
        <v>4061023.4850000003</v>
      </c>
      <c r="D60" s="59">
        <f>D58+D59</f>
        <v>3884103.12134</v>
      </c>
      <c r="E60" s="81">
        <f t="shared" si="0"/>
        <v>86.79799214463002</v>
      </c>
      <c r="F60" s="82">
        <f t="shared" si="1"/>
        <v>95.64345381617511</v>
      </c>
    </row>
    <row r="61" spans="3:6" ht="12">
      <c r="C61" s="9"/>
      <c r="D61" s="23"/>
      <c r="E61" s="9"/>
      <c r="F61" s="9"/>
    </row>
    <row r="63" spans="1:2" ht="12">
      <c r="A63" s="16"/>
      <c r="B6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0" t="s">
        <v>110</v>
      </c>
      <c r="B2" s="120"/>
      <c r="C2" s="120"/>
      <c r="D2" s="120"/>
      <c r="E2" s="120"/>
      <c r="F2" s="120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122</v>
      </c>
      <c r="D4" s="30" t="s">
        <v>124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1525950</v>
      </c>
      <c r="C7" s="45">
        <v>1366446.6</v>
      </c>
      <c r="D7" s="46">
        <v>1330170.744</v>
      </c>
      <c r="E7" s="47">
        <f>D7/B7*100</f>
        <v>87.17000845375011</v>
      </c>
      <c r="F7" s="48">
        <f>D7/C7*100</f>
        <v>97.34524159231688</v>
      </c>
    </row>
    <row r="8" spans="1:6" ht="15">
      <c r="A8" s="83" t="s">
        <v>1</v>
      </c>
      <c r="B8" s="49">
        <v>2250</v>
      </c>
      <c r="C8" s="45">
        <v>2250</v>
      </c>
      <c r="D8" s="46">
        <v>1606.152</v>
      </c>
      <c r="E8" s="47">
        <f aca="true" t="shared" si="0" ref="E8:E60">D8/B8*100</f>
        <v>71.38453333333334</v>
      </c>
      <c r="F8" s="48">
        <f aca="true" t="shared" si="1" ref="F8:F60">D8/C8*100</f>
        <v>71.38453333333334</v>
      </c>
    </row>
    <row r="9" spans="1:6" ht="15">
      <c r="A9" s="84" t="s">
        <v>65</v>
      </c>
      <c r="B9" s="49">
        <v>173790</v>
      </c>
      <c r="C9" s="45">
        <v>158620</v>
      </c>
      <c r="D9" s="46">
        <v>181070.557</v>
      </c>
      <c r="E9" s="47">
        <f t="shared" si="0"/>
        <v>104.18928419356695</v>
      </c>
      <c r="F9" s="48">
        <f t="shared" si="1"/>
        <v>114.15367355945025</v>
      </c>
    </row>
    <row r="10" spans="1:6" s="3" customFormat="1" ht="15">
      <c r="A10" s="83" t="s">
        <v>44</v>
      </c>
      <c r="B10" s="50">
        <f>B11+B15+B17</f>
        <v>600950</v>
      </c>
      <c r="C10" s="50">
        <f>C11+C15+C17</f>
        <v>561291.2</v>
      </c>
      <c r="D10" s="50">
        <f>D11+D15+D16+D17</f>
        <v>512800.823</v>
      </c>
      <c r="E10" s="47">
        <f t="shared" si="0"/>
        <v>85.33169531575005</v>
      </c>
      <c r="F10" s="48">
        <f t="shared" si="1"/>
        <v>91.36092334959109</v>
      </c>
    </row>
    <row r="11" spans="1:6" s="13" customFormat="1" ht="15">
      <c r="A11" s="85" t="s">
        <v>47</v>
      </c>
      <c r="B11" s="52">
        <f>SUM(B12:B14)</f>
        <v>323020</v>
      </c>
      <c r="C11" s="53">
        <f>SUM(C12:C14)</f>
        <v>296544.7</v>
      </c>
      <c r="D11" s="53">
        <f>SUM(D12:D14)</f>
        <v>250361.057</v>
      </c>
      <c r="E11" s="47">
        <f t="shared" si="0"/>
        <v>77.50636400222896</v>
      </c>
      <c r="F11" s="48">
        <f t="shared" si="1"/>
        <v>84.42607708045364</v>
      </c>
    </row>
    <row r="12" spans="1:6" s="13" customFormat="1" ht="30.75">
      <c r="A12" s="86" t="s">
        <v>18</v>
      </c>
      <c r="B12" s="52">
        <v>27890</v>
      </c>
      <c r="C12" s="53">
        <v>26921.3</v>
      </c>
      <c r="D12" s="54">
        <v>29675.507</v>
      </c>
      <c r="E12" s="47">
        <f t="shared" si="0"/>
        <v>106.40196127644317</v>
      </c>
      <c r="F12" s="48">
        <f t="shared" si="1"/>
        <v>110.2305869330233</v>
      </c>
    </row>
    <row r="13" spans="1:6" s="13" customFormat="1" ht="15">
      <c r="A13" s="87" t="s">
        <v>62</v>
      </c>
      <c r="B13" s="52">
        <v>291730</v>
      </c>
      <c r="C13" s="53">
        <v>266555</v>
      </c>
      <c r="D13" s="54">
        <v>216763.797</v>
      </c>
      <c r="E13" s="47">
        <f t="shared" si="0"/>
        <v>74.3028817742433</v>
      </c>
      <c r="F13" s="48">
        <f t="shared" si="1"/>
        <v>81.32047682467032</v>
      </c>
    </row>
    <row r="14" spans="1:6" s="13" customFormat="1" ht="15">
      <c r="A14" s="85" t="s">
        <v>15</v>
      </c>
      <c r="B14" s="52">
        <v>3400</v>
      </c>
      <c r="C14" s="53">
        <v>3068.4</v>
      </c>
      <c r="D14" s="79">
        <v>3921.753</v>
      </c>
      <c r="E14" s="47">
        <f t="shared" si="0"/>
        <v>115.34567647058824</v>
      </c>
      <c r="F14" s="48">
        <f t="shared" si="1"/>
        <v>127.81100899491591</v>
      </c>
    </row>
    <row r="15" spans="1:6" s="13" customFormat="1" ht="15">
      <c r="A15" s="88" t="s">
        <v>2</v>
      </c>
      <c r="B15" s="52">
        <v>350</v>
      </c>
      <c r="C15" s="53">
        <v>336.5</v>
      </c>
      <c r="D15" s="54">
        <v>402.701</v>
      </c>
      <c r="E15" s="47">
        <f t="shared" si="0"/>
        <v>115.05742857142857</v>
      </c>
      <c r="F15" s="48">
        <f t="shared" si="1"/>
        <v>119.67340267459139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264410</v>
      </c>
      <c r="D17" s="54">
        <v>262044.271</v>
      </c>
      <c r="E17" s="47">
        <f t="shared" si="0"/>
        <v>94.40315260465452</v>
      </c>
      <c r="F17" s="48">
        <f t="shared" si="1"/>
        <v>99.10528005748648</v>
      </c>
    </row>
    <row r="18" spans="1:6" s="13" customFormat="1" ht="30.75">
      <c r="A18" s="89" t="s">
        <v>89</v>
      </c>
      <c r="B18" s="52"/>
      <c r="C18" s="53"/>
      <c r="D18" s="46">
        <v>17671.233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445.7</v>
      </c>
      <c r="D19" s="44">
        <v>606.318</v>
      </c>
      <c r="E19" s="47">
        <f t="shared" si="0"/>
        <v>121.26360000000001</v>
      </c>
      <c r="F19" s="48">
        <f t="shared" si="1"/>
        <v>136.03724478348664</v>
      </c>
    </row>
    <row r="20" spans="1:6" ht="30.75">
      <c r="A20" s="89" t="s">
        <v>61</v>
      </c>
      <c r="B20" s="49">
        <v>30390</v>
      </c>
      <c r="C20" s="45">
        <v>27514.2</v>
      </c>
      <c r="D20" s="46">
        <v>26678.037</v>
      </c>
      <c r="E20" s="47">
        <f t="shared" si="0"/>
        <v>87.78557749259625</v>
      </c>
      <c r="F20" s="48">
        <f t="shared" si="1"/>
        <v>96.96097651394552</v>
      </c>
    </row>
    <row r="21" spans="1:6" ht="61.5">
      <c r="A21" s="89" t="s">
        <v>19</v>
      </c>
      <c r="B21" s="49">
        <v>10000</v>
      </c>
      <c r="C21" s="45">
        <v>9146</v>
      </c>
      <c r="D21" s="46">
        <v>9787.293</v>
      </c>
      <c r="E21" s="47">
        <f t="shared" si="0"/>
        <v>97.87293</v>
      </c>
      <c r="F21" s="48">
        <f t="shared" si="1"/>
        <v>107.01173190465778</v>
      </c>
    </row>
    <row r="22" spans="1:6" ht="18" customHeight="1">
      <c r="A22" s="89" t="s">
        <v>3</v>
      </c>
      <c r="B22" s="49">
        <v>650</v>
      </c>
      <c r="C22" s="45">
        <v>584.1</v>
      </c>
      <c r="D22" s="46">
        <v>456.627</v>
      </c>
      <c r="E22" s="47">
        <f t="shared" si="0"/>
        <v>70.25030769230769</v>
      </c>
      <c r="F22" s="48">
        <f t="shared" si="1"/>
        <v>78.17616846430406</v>
      </c>
    </row>
    <row r="23" spans="1:6" ht="15" customHeight="1">
      <c r="A23" s="90" t="s">
        <v>16</v>
      </c>
      <c r="B23" s="49">
        <v>4000</v>
      </c>
      <c r="C23" s="45">
        <v>3670</v>
      </c>
      <c r="D23" s="44">
        <v>7222.206</v>
      </c>
      <c r="E23" s="47">
        <f t="shared" si="0"/>
        <v>180.55515</v>
      </c>
      <c r="F23" s="48">
        <f t="shared" si="1"/>
        <v>196.79035422343324</v>
      </c>
    </row>
    <row r="24" spans="1:6" s="2" customFormat="1" ht="15">
      <c r="A24" s="91" t="s">
        <v>11</v>
      </c>
      <c r="B24" s="59">
        <f>B7+B8+B9+B10+B19+B20+B21+B22+B23</f>
        <v>2348480</v>
      </c>
      <c r="C24" s="59">
        <f>C7+C8+C9+C10+C19+C20+C21+C22+C23</f>
        <v>2129967.8000000003</v>
      </c>
      <c r="D24" s="59">
        <f>D7+D8+D9+D10+D18+D19+D20+D21+D22+D23</f>
        <v>2088069.9900000002</v>
      </c>
      <c r="E24" s="81">
        <f t="shared" si="0"/>
        <v>88.91155087545988</v>
      </c>
      <c r="F24" s="82">
        <f t="shared" si="1"/>
        <v>98.03293692984467</v>
      </c>
    </row>
    <row r="25" spans="1:6" s="2" customFormat="1" ht="15">
      <c r="A25" s="90" t="s">
        <v>48</v>
      </c>
      <c r="B25" s="49">
        <f>SUM(B26:B43)</f>
        <v>2107690.2090000003</v>
      </c>
      <c r="C25" s="45">
        <f>SUM(C26:C43)</f>
        <v>1914209.5</v>
      </c>
      <c r="D25" s="45">
        <f>SUM(D26:D43)</f>
        <v>1773333.548</v>
      </c>
      <c r="E25" s="47">
        <f t="shared" si="0"/>
        <v>84.13634700335602</v>
      </c>
      <c r="F25" s="48">
        <f t="shared" si="1"/>
        <v>92.64051547126894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378281</v>
      </c>
      <c r="D27" s="61">
        <v>362433.55</v>
      </c>
      <c r="E27" s="47">
        <f t="shared" si="0"/>
        <v>88.05000651082156</v>
      </c>
      <c r="F27" s="48">
        <f t="shared" si="1"/>
        <v>95.81066720242359</v>
      </c>
    </row>
    <row r="28" spans="1:7" s="2" customFormat="1" ht="37.5" customHeight="1">
      <c r="A28" s="92" t="s">
        <v>76</v>
      </c>
      <c r="B28" s="105">
        <v>461781.9</v>
      </c>
      <c r="C28" s="53">
        <v>423300.1</v>
      </c>
      <c r="D28" s="61">
        <v>404059.2</v>
      </c>
      <c r="E28" s="47">
        <f t="shared" si="0"/>
        <v>87.50000812071673</v>
      </c>
      <c r="F28" s="48">
        <f t="shared" si="1"/>
        <v>95.45454867598662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7920</v>
      </c>
      <c r="D29" s="61">
        <v>7920</v>
      </c>
      <c r="E29" s="47">
        <f t="shared" si="0"/>
        <v>86.53834807034781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477139.307</v>
      </c>
      <c r="D30" s="61">
        <v>452888.907</v>
      </c>
      <c r="E30" s="47">
        <f t="shared" si="0"/>
        <v>85.00641026723899</v>
      </c>
      <c r="F30" s="48">
        <f t="shared" si="1"/>
        <v>94.91754302271308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  <c r="G31" s="20"/>
    </row>
    <row r="32" spans="1:6" s="2" customFormat="1" ht="294">
      <c r="A32" s="85" t="s">
        <v>79</v>
      </c>
      <c r="B32" s="113">
        <v>599918.8</v>
      </c>
      <c r="C32" s="60">
        <v>541123.4</v>
      </c>
      <c r="D32" s="61">
        <v>462922.005</v>
      </c>
      <c r="E32" s="47">
        <f t="shared" si="0"/>
        <v>77.16411037627091</v>
      </c>
      <c r="F32" s="48">
        <f t="shared" si="1"/>
        <v>85.54832502161244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s="2" customFormat="1" ht="129" customHeight="1">
      <c r="A36" s="104" t="s">
        <v>116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38867.2</v>
      </c>
      <c r="C40" s="53">
        <v>35546.7</v>
      </c>
      <c r="D40" s="61">
        <v>33428.45</v>
      </c>
      <c r="E40" s="47">
        <f t="shared" si="0"/>
        <v>86.00683867116746</v>
      </c>
      <c r="F40" s="48">
        <f t="shared" si="1"/>
        <v>94.04093769604492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17.25" customHeight="1">
      <c r="A43" s="95" t="s">
        <v>83</v>
      </c>
      <c r="B43" s="105">
        <v>7971.123</v>
      </c>
      <c r="C43" s="53">
        <v>7250.839</v>
      </c>
      <c r="D43" s="61">
        <v>6088.98</v>
      </c>
      <c r="E43" s="47">
        <f t="shared" si="0"/>
        <v>76.38798196941636</v>
      </c>
      <c r="F43" s="48">
        <f t="shared" si="1"/>
        <v>83.9762129596313</v>
      </c>
    </row>
    <row r="44" spans="1:6" ht="15">
      <c r="A44" s="96" t="s">
        <v>12</v>
      </c>
      <c r="B44" s="59">
        <f>B24+B25</f>
        <v>4456170.209000001</v>
      </c>
      <c r="C44" s="62">
        <f>C24+C25</f>
        <v>4044177.3000000003</v>
      </c>
      <c r="D44" s="63">
        <f>D24+D25</f>
        <v>3861403.538</v>
      </c>
      <c r="E44" s="81">
        <f t="shared" si="0"/>
        <v>86.65296334958734</v>
      </c>
      <c r="F44" s="82">
        <f t="shared" si="1"/>
        <v>95.48057000369396</v>
      </c>
    </row>
    <row r="45" spans="1:6" ht="1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532.3</v>
      </c>
      <c r="D48" s="64">
        <v>774.075</v>
      </c>
      <c r="E48" s="114">
        <f t="shared" si="0"/>
        <v>144.6869158878505</v>
      </c>
      <c r="F48" s="48">
        <f t="shared" si="1"/>
        <v>145.42081532970133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1" customFormat="1" ht="47.25" customHeight="1">
      <c r="A50" s="56" t="s">
        <v>120</v>
      </c>
      <c r="B50" s="49"/>
      <c r="C50" s="99"/>
      <c r="D50" s="64">
        <v>0.217</v>
      </c>
      <c r="E50" s="114"/>
      <c r="F50" s="48"/>
    </row>
    <row r="51" spans="1:6" s="19" customFormat="1" ht="66" customHeight="1">
      <c r="A51" s="89" t="s">
        <v>17</v>
      </c>
      <c r="B51" s="49">
        <v>710</v>
      </c>
      <c r="C51" s="99">
        <v>707.1</v>
      </c>
      <c r="D51" s="49">
        <v>1702.271</v>
      </c>
      <c r="E51" s="114" t="s">
        <v>125</v>
      </c>
      <c r="F51" s="48" t="s">
        <v>125</v>
      </c>
    </row>
    <row r="52" spans="1:6" s="25" customFormat="1" ht="77.25">
      <c r="A52" s="89" t="s">
        <v>68</v>
      </c>
      <c r="B52" s="49">
        <v>186</v>
      </c>
      <c r="C52" s="99">
        <v>124</v>
      </c>
      <c r="D52" s="49">
        <v>197.573</v>
      </c>
      <c r="E52" s="114">
        <f t="shared" si="0"/>
        <v>106.22204301075269</v>
      </c>
      <c r="F52" s="48">
        <f>D52/C52*100</f>
        <v>159.33306451612904</v>
      </c>
    </row>
    <row r="53" spans="1:6" ht="46.5">
      <c r="A53" s="89" t="s">
        <v>5</v>
      </c>
      <c r="B53" s="49">
        <v>2500</v>
      </c>
      <c r="C53" s="99">
        <v>2495</v>
      </c>
      <c r="D53" s="49">
        <v>9674.369</v>
      </c>
      <c r="E53" s="114" t="s">
        <v>114</v>
      </c>
      <c r="F53" s="48" t="s">
        <v>114</v>
      </c>
    </row>
    <row r="54" spans="1:6" s="2" customFormat="1" ht="30.75">
      <c r="A54" s="97" t="s">
        <v>51</v>
      </c>
      <c r="B54" s="49">
        <v>2000</v>
      </c>
      <c r="C54" s="99">
        <v>2000</v>
      </c>
      <c r="D54" s="49"/>
      <c r="E54" s="114"/>
      <c r="F54" s="48"/>
    </row>
    <row r="55" spans="1:6" s="25" customFormat="1" ht="15">
      <c r="A55" s="89" t="s">
        <v>54</v>
      </c>
      <c r="B55" s="78">
        <v>2000</v>
      </c>
      <c r="C55" s="65">
        <v>2000</v>
      </c>
      <c r="D55" s="65">
        <v>6124.792</v>
      </c>
      <c r="E55" s="114" t="s">
        <v>126</v>
      </c>
      <c r="F55" s="48" t="s">
        <v>126</v>
      </c>
    </row>
    <row r="56" spans="1:6" s="25" customFormat="1" ht="294">
      <c r="A56" s="89" t="s">
        <v>118</v>
      </c>
      <c r="B56" s="78">
        <v>6639.485</v>
      </c>
      <c r="C56" s="65">
        <v>4851.785</v>
      </c>
      <c r="D56" s="65"/>
      <c r="E56" s="114"/>
      <c r="F56" s="48"/>
    </row>
    <row r="57" spans="1:6" s="25" customFormat="1" ht="15">
      <c r="A57" s="96" t="s">
        <v>6</v>
      </c>
      <c r="B57" s="59">
        <f>SUM(B48:B56)</f>
        <v>14570.485</v>
      </c>
      <c r="C57" s="59">
        <f>SUM(C48:C56)</f>
        <v>12710.185</v>
      </c>
      <c r="D57" s="59">
        <f>SUM(D46:D55)</f>
        <v>18474.157</v>
      </c>
      <c r="E57" s="81">
        <f t="shared" si="0"/>
        <v>126.7916407724245</v>
      </c>
      <c r="F57" s="82">
        <f t="shared" si="1"/>
        <v>145.3492376389486</v>
      </c>
    </row>
    <row r="58" spans="1:6" s="25" customFormat="1" ht="15">
      <c r="A58" s="96" t="s">
        <v>7</v>
      </c>
      <c r="B58" s="59">
        <f>B44+B57</f>
        <v>4470740.694000001</v>
      </c>
      <c r="C58" s="59">
        <f>C44+C57</f>
        <v>4056887.4850000003</v>
      </c>
      <c r="D58" s="59">
        <f>D44+D57</f>
        <v>3879877.6950000003</v>
      </c>
      <c r="E58" s="81">
        <f t="shared" si="0"/>
        <v>86.78377836153696</v>
      </c>
      <c r="F58" s="82">
        <f t="shared" si="1"/>
        <v>95.63680800479484</v>
      </c>
    </row>
    <row r="59" spans="1:6" s="25" customFormat="1" ht="42.75" customHeight="1">
      <c r="A59" s="116" t="s">
        <v>63</v>
      </c>
      <c r="B59" s="117">
        <f>2136+2000</f>
        <v>4136</v>
      </c>
      <c r="C59" s="117">
        <f>2136+2000</f>
        <v>4136</v>
      </c>
      <c r="D59" s="45">
        <v>4225.42634</v>
      </c>
      <c r="E59" s="47">
        <f t="shared" si="0"/>
        <v>102.16214555125724</v>
      </c>
      <c r="F59" s="118">
        <f t="shared" si="1"/>
        <v>102.16214555125724</v>
      </c>
    </row>
    <row r="60" spans="1:6" ht="15">
      <c r="A60" s="98" t="s">
        <v>14</v>
      </c>
      <c r="B60" s="59">
        <f>B58+B59</f>
        <v>4474876.694000001</v>
      </c>
      <c r="C60" s="66">
        <f>C58+C59</f>
        <v>4061023.4850000003</v>
      </c>
      <c r="D60" s="59">
        <f>D58+D59</f>
        <v>3884103.12134</v>
      </c>
      <c r="E60" s="81">
        <f t="shared" si="0"/>
        <v>86.79799214463002</v>
      </c>
      <c r="F60" s="82">
        <f t="shared" si="1"/>
        <v>95.64345381617511</v>
      </c>
    </row>
    <row r="61" spans="1:6" ht="15">
      <c r="A61" s="28"/>
      <c r="C61" s="1"/>
      <c r="F6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2018-11-13T08:44:14Z</cp:lastPrinted>
  <dcterms:created xsi:type="dcterms:W3CDTF">2004-07-02T06:40:36Z</dcterms:created>
  <dcterms:modified xsi:type="dcterms:W3CDTF">2018-11-13T08:44:26Z</dcterms:modified>
  <cp:category/>
  <cp:version/>
  <cp:contentType/>
  <cp:contentStatus/>
</cp:coreProperties>
</file>