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<sst xmlns="http://schemas.openxmlformats.org/spreadsheetml/2006/main" count="66" uniqueCount="63">
  <si>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</si>
  <si>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</si>
  <si>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</si>
  <si>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</si>
  <si>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</si>
  <si>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</si>
  <si>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</si>
  <si>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</si>
  <si>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</si>
  <si>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</si>
  <si>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</si>
  <si>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</si>
  <si>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</si>
  <si>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</si>
  <si>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</si>
  <si>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</si>
  <si>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</si>
  <si>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</si>
  <si>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</si>
  <si>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</si>
  <si>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</si>
  <si>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</si>
  <si>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</si>
  <si>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</si>
  <si>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</si>
  <si>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</si>
  <si>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</si>
  <si>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</si>
  <si>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</si>
  <si>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</si>
  <si>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</si>
  <si>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</si>
  <si>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</si>
  <si>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</si>
  <si>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</si>
  <si>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</si>
  <si>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</si>
  <si>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</si>
  <si>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</si>
  <si>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</si>
  <si>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</si>
  <si>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</si>
  <si>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</si>
  <si>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</si>
  <si>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</si>
  <si>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</si>
  <si>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</si>
  <si>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</si>
  <si>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</si>
  <si>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</si>
  <si>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</si>
  <si>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</si>
  <si>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</si>
  <si>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жовтень  з урахуванням змін, 
тис. грн.</t>
  </si>
  <si>
    <t>у 1,6 р.б.</t>
  </si>
  <si>
    <t>у 2,0 р.б</t>
  </si>
  <si>
    <t>у 2,1 р.б</t>
  </si>
  <si>
    <t>Надійшло           з 01 січня            по 25 жовтня             тис. грн.</t>
  </si>
  <si>
    <t>у 1,5 р.б.</t>
  </si>
  <si>
    <t>в 1,8р.б</t>
  </si>
  <si>
    <t>у 3,9 р.б</t>
  </si>
  <si>
    <t>у 4,6 р.б</t>
  </si>
  <si>
    <t>у 1,8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</si>
</sst>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375" style="0" customWidth="1"/>
    <col min="7" max="7" width="12.625" style="0" customWidth="1"/>
  </cols>
  <sheetData>
    <row r="1" spans="1:7" ht="32.25" customHeight="1">
      <c r="A1" s="78" t="s">
        <v>52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53</v>
      </c>
      <c r="D3" s="54" t="s">
        <v>57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1957350</v>
      </c>
      <c r="D6" s="11">
        <v>1891274.334</v>
      </c>
      <c r="E6" s="11">
        <f>D6-C6</f>
        <v>-66075.66599999997</v>
      </c>
      <c r="F6" s="37">
        <f>D6/B6*100</f>
        <v>77.3495699153409</v>
      </c>
      <c r="G6" s="45">
        <f>D6/C6*100</f>
        <v>96.62422836999004</v>
      </c>
    </row>
    <row r="7" spans="1:7" ht="15" customHeight="1">
      <c r="A7" s="62" t="s">
        <v>22</v>
      </c>
      <c r="B7" s="11">
        <v>1910</v>
      </c>
      <c r="C7" s="9">
        <v>1343.5</v>
      </c>
      <c r="D7" s="11">
        <v>1620.985</v>
      </c>
      <c r="E7" s="11">
        <f aca="true" t="shared" si="0" ref="E7:E52">D7-C7</f>
        <v>277.4849999999999</v>
      </c>
      <c r="F7" s="37">
        <f>D7/B7*100</f>
        <v>84.86832460732984</v>
      </c>
      <c r="G7" s="45">
        <f>D7/C7*100</f>
        <v>120.6538890956457</v>
      </c>
    </row>
    <row r="8" spans="1:7" ht="15.75">
      <c r="A8" s="23" t="s">
        <v>26</v>
      </c>
      <c r="B8" s="11">
        <v>220700</v>
      </c>
      <c r="C8" s="11">
        <v>182500</v>
      </c>
      <c r="D8" s="11">
        <v>174279.983</v>
      </c>
      <c r="E8" s="11">
        <f t="shared" si="0"/>
        <v>-8220.016999999993</v>
      </c>
      <c r="F8" s="37">
        <f aca="true" t="shared" si="1" ref="F8:F53">D8/B8*100</f>
        <v>78.9669157227005</v>
      </c>
      <c r="G8" s="45">
        <f>D8/C8*100</f>
        <v>95.49588109589041</v>
      </c>
    </row>
    <row r="9" spans="1:7" ht="15.75">
      <c r="A9" s="62" t="s">
        <v>19</v>
      </c>
      <c r="B9" s="11">
        <f>B10+B14+B15</f>
        <v>904740.5</v>
      </c>
      <c r="C9" s="11">
        <f>C10+C14+C15</f>
        <v>754821.5</v>
      </c>
      <c r="D9" s="11">
        <f>D10+D14+D15</f>
        <v>739525.178</v>
      </c>
      <c r="E9" s="11">
        <f t="shared" si="0"/>
        <v>-15296.322000000044</v>
      </c>
      <c r="F9" s="37">
        <f t="shared" si="1"/>
        <v>81.73892712882865</v>
      </c>
      <c r="G9" s="45">
        <f aca="true" t="shared" si="2" ref="G9:G35">D9/C9*100</f>
        <v>97.9735179774291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344519.5</v>
      </c>
      <c r="D10" s="64">
        <f>SUM(D11:D13)</f>
        <v>324043.872</v>
      </c>
      <c r="E10" s="11">
        <f t="shared" si="0"/>
        <v>-20475.628000000026</v>
      </c>
      <c r="F10" s="37">
        <f t="shared" si="1"/>
        <v>79.90222475376062</v>
      </c>
      <c r="G10" s="45">
        <f t="shared" si="2"/>
        <v>94.05675789033711</v>
      </c>
    </row>
    <row r="11" spans="1:7" s="42" customFormat="1" ht="17.25" customHeight="1">
      <c r="A11" s="65" t="s">
        <v>20</v>
      </c>
      <c r="B11" s="66">
        <v>52425.5</v>
      </c>
      <c r="C11" s="66">
        <v>48609.5</v>
      </c>
      <c r="D11" s="70">
        <v>48941.841</v>
      </c>
      <c r="E11" s="41">
        <f t="shared" si="0"/>
        <v>332.34100000000035</v>
      </c>
      <c r="F11" s="67">
        <f t="shared" si="1"/>
        <v>93.35502951807804</v>
      </c>
      <c r="G11" s="68">
        <f t="shared" si="2"/>
        <v>100.68369557391046</v>
      </c>
    </row>
    <row r="12" spans="1:7" s="3" customFormat="1" ht="15" customHeight="1">
      <c r="A12" s="65" t="s">
        <v>4</v>
      </c>
      <c r="B12" s="12">
        <v>349425</v>
      </c>
      <c r="C12" s="12">
        <v>292745</v>
      </c>
      <c r="D12" s="11">
        <v>273618.947</v>
      </c>
      <c r="E12" s="11">
        <f t="shared" si="0"/>
        <v>-19126.053000000014</v>
      </c>
      <c r="F12" s="37">
        <f>D12/B12*100</f>
        <v>78.30548672819631</v>
      </c>
      <c r="G12" s="45">
        <f t="shared" si="2"/>
        <v>93.46665083946779</v>
      </c>
    </row>
    <row r="13" spans="1:7" s="3" customFormat="1" ht="17.25" customHeight="1">
      <c r="A13" s="65" t="s">
        <v>5</v>
      </c>
      <c r="B13" s="12">
        <v>3700</v>
      </c>
      <c r="C13" s="12">
        <v>3165</v>
      </c>
      <c r="D13" s="11">
        <v>1483.084</v>
      </c>
      <c r="E13" s="11">
        <f t="shared" si="0"/>
        <v>-1681.916</v>
      </c>
      <c r="F13" s="37">
        <f t="shared" si="1"/>
        <v>40.083351351351354</v>
      </c>
      <c r="G13" s="45">
        <f t="shared" si="2"/>
        <v>46.85889415481832</v>
      </c>
    </row>
    <row r="14" spans="1:7" s="3" customFormat="1" ht="15.75" customHeight="1">
      <c r="A14" s="69" t="s">
        <v>6</v>
      </c>
      <c r="B14" s="12">
        <v>1950</v>
      </c>
      <c r="C14" s="12">
        <v>1447</v>
      </c>
      <c r="D14" s="12">
        <v>2309.184</v>
      </c>
      <c r="E14" s="11">
        <f t="shared" si="0"/>
        <v>862.1840000000002</v>
      </c>
      <c r="F14" s="37">
        <f t="shared" si="1"/>
        <v>118.41969230769232</v>
      </c>
      <c r="G14" s="45" t="s">
        <v>54</v>
      </c>
    </row>
    <row r="15" spans="1:9" s="3" customFormat="1" ht="17.25" customHeight="1">
      <c r="A15" s="69" t="s">
        <v>34</v>
      </c>
      <c r="B15" s="12">
        <v>497240</v>
      </c>
      <c r="C15" s="12">
        <v>408855</v>
      </c>
      <c r="D15" s="12">
        <v>413172.122</v>
      </c>
      <c r="E15" s="11">
        <f t="shared" si="0"/>
        <v>4317.121999999974</v>
      </c>
      <c r="F15" s="37">
        <f t="shared" si="1"/>
        <v>83.09309830263052</v>
      </c>
      <c r="G15" s="45">
        <f t="shared" si="2"/>
        <v>101.05590539433295</v>
      </c>
      <c r="I15" s="73"/>
    </row>
    <row r="16" spans="1:7" ht="17.25" customHeight="1">
      <c r="A16" s="23" t="s">
        <v>8</v>
      </c>
      <c r="B16" s="11">
        <v>2050</v>
      </c>
      <c r="C16" s="11">
        <v>1489.2</v>
      </c>
      <c r="D16" s="33">
        <v>2216.743</v>
      </c>
      <c r="E16" s="11">
        <f t="shared" si="0"/>
        <v>727.5429999999999</v>
      </c>
      <c r="F16" s="37">
        <f t="shared" si="1"/>
        <v>108.13380487804878</v>
      </c>
      <c r="G16" s="45" t="s">
        <v>58</v>
      </c>
    </row>
    <row r="17" spans="1:7" ht="16.5" customHeight="1">
      <c r="A17" s="23" t="s">
        <v>25</v>
      </c>
      <c r="B17" s="11">
        <v>21100</v>
      </c>
      <c r="C17" s="11">
        <v>17438.6</v>
      </c>
      <c r="D17" s="11">
        <v>17271.815</v>
      </c>
      <c r="E17" s="11">
        <f t="shared" si="0"/>
        <v>-166.78499999999985</v>
      </c>
      <c r="F17" s="37">
        <f t="shared" si="1"/>
        <v>81.85694312796208</v>
      </c>
      <c r="G17" s="45">
        <f t="shared" si="2"/>
        <v>99.04358721456997</v>
      </c>
    </row>
    <row r="18" spans="1:7" ht="31.5" customHeight="1">
      <c r="A18" s="23" t="s">
        <v>36</v>
      </c>
      <c r="B18" s="11">
        <v>10500</v>
      </c>
      <c r="C18" s="11">
        <v>8750</v>
      </c>
      <c r="D18" s="11">
        <v>9977.971</v>
      </c>
      <c r="E18" s="11">
        <f t="shared" si="0"/>
        <v>1227.9709999999995</v>
      </c>
      <c r="F18" s="37">
        <f t="shared" si="1"/>
        <v>95.02829523809523</v>
      </c>
      <c r="G18" s="45">
        <f t="shared" si="2"/>
        <v>114.03395428571427</v>
      </c>
    </row>
    <row r="19" spans="1:7" ht="15.75" customHeight="1">
      <c r="A19" s="13" t="s">
        <v>9</v>
      </c>
      <c r="B19" s="11">
        <v>499.988</v>
      </c>
      <c r="C19" s="11">
        <v>402.388</v>
      </c>
      <c r="D19" s="11">
        <v>414.397</v>
      </c>
      <c r="E19" s="11">
        <f t="shared" si="0"/>
        <v>12.009000000000015</v>
      </c>
      <c r="F19" s="37">
        <f t="shared" si="1"/>
        <v>82.88138915333968</v>
      </c>
      <c r="G19" s="10">
        <f t="shared" si="2"/>
        <v>102.9844329353758</v>
      </c>
    </row>
    <row r="20" spans="1:7" ht="17.25" customHeight="1">
      <c r="A20" s="14" t="s">
        <v>10</v>
      </c>
      <c r="B20" s="11">
        <v>11303</v>
      </c>
      <c r="C20" s="33">
        <v>9806</v>
      </c>
      <c r="D20" s="33">
        <v>15854.709</v>
      </c>
      <c r="E20" s="11">
        <f t="shared" si="0"/>
        <v>6048.709000000001</v>
      </c>
      <c r="F20" s="37">
        <f t="shared" si="1"/>
        <v>140.2699194904008</v>
      </c>
      <c r="G20" s="45" t="s">
        <v>54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2933901.188</v>
      </c>
      <c r="D21" s="16">
        <f>D6+D7+D8+D9+D16+D17+D18+D19+D20</f>
        <v>2852436.1149999993</v>
      </c>
      <c r="E21" s="16">
        <f t="shared" si="0"/>
        <v>-81465.07300000079</v>
      </c>
      <c r="F21" s="38">
        <f t="shared" si="1"/>
        <v>78.84223900557514</v>
      </c>
      <c r="G21" s="28">
        <f t="shared" si="2"/>
        <v>97.22331913108721</v>
      </c>
    </row>
    <row r="22" spans="1:7" ht="15.75" customHeight="1">
      <c r="A22" s="14" t="s">
        <v>12</v>
      </c>
      <c r="B22" s="16">
        <f>SUM(B23:B35)</f>
        <v>904152.9459999999</v>
      </c>
      <c r="C22" s="16">
        <f>SUM(C23:C35)</f>
        <v>726192.64</v>
      </c>
      <c r="D22" s="16">
        <f>SUM(D23:D35)</f>
        <v>724106.6969999999</v>
      </c>
      <c r="E22" s="16">
        <f t="shared" si="0"/>
        <v>-2085.9430000000866</v>
      </c>
      <c r="F22" s="38">
        <f t="shared" si="1"/>
        <v>80.08674861963011</v>
      </c>
      <c r="G22" s="22">
        <f t="shared" si="2"/>
        <v>99.71275624605613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3388</v>
      </c>
      <c r="D24" s="11">
        <v>3388</v>
      </c>
      <c r="E24" s="11"/>
      <c r="F24" s="37">
        <f t="shared" si="1"/>
        <v>35.034382917119075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638146.7</v>
      </c>
      <c r="D25" s="12">
        <v>638146.7</v>
      </c>
      <c r="E25" s="11"/>
      <c r="F25" s="37">
        <f t="shared" si="1"/>
        <v>81.96966355334901</v>
      </c>
      <c r="G25" s="39">
        <f t="shared" si="2"/>
        <v>100</v>
      </c>
    </row>
    <row r="26" spans="1:7" ht="51" customHeight="1">
      <c r="A26" s="20" t="s">
        <v>41</v>
      </c>
      <c r="B26" s="12">
        <v>21168.297</v>
      </c>
      <c r="C26" s="12">
        <v>8078.157</v>
      </c>
      <c r="D26" s="12">
        <v>8078.157</v>
      </c>
      <c r="E26" s="11"/>
      <c r="F26" s="37">
        <f t="shared" si="1"/>
        <v>38.16158191658025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1588.52</v>
      </c>
      <c r="D27" s="12">
        <v>1191.583</v>
      </c>
      <c r="E27" s="11"/>
      <c r="F27" s="37">
        <f t="shared" si="1"/>
        <v>37.54620871150009</v>
      </c>
      <c r="G27" s="39">
        <f t="shared" si="2"/>
        <v>75.01214967391032</v>
      </c>
    </row>
    <row r="28" spans="1:7" ht="247.5" customHeight="1">
      <c r="A28" s="20" t="s">
        <v>48</v>
      </c>
      <c r="B28" s="12">
        <v>1661.975</v>
      </c>
      <c r="C28" s="12"/>
      <c r="D28" s="12"/>
      <c r="E28" s="11"/>
      <c r="F28" s="37"/>
      <c r="G28" s="39"/>
    </row>
    <row r="29" spans="1:7" ht="285" customHeight="1">
      <c r="A29" s="20" t="s">
        <v>49</v>
      </c>
      <c r="B29" s="12">
        <v>9755.217</v>
      </c>
      <c r="C29" s="12"/>
      <c r="D29" s="12"/>
      <c r="E29" s="11"/>
      <c r="F29" s="37"/>
      <c r="G29" s="39"/>
    </row>
    <row r="30" spans="1:7" ht="38.25" customHeight="1">
      <c r="A30" s="25" t="s">
        <v>29</v>
      </c>
      <c r="B30" s="34">
        <v>10365.566</v>
      </c>
      <c r="C30" s="34">
        <v>8491.749</v>
      </c>
      <c r="D30" s="36">
        <v>8491.749</v>
      </c>
      <c r="E30" s="11"/>
      <c r="F30" s="37">
        <f t="shared" si="1"/>
        <v>81.92267552008255</v>
      </c>
      <c r="G30" s="39">
        <f t="shared" si="2"/>
        <v>100</v>
      </c>
    </row>
    <row r="31" spans="1:7" ht="54.75" customHeight="1">
      <c r="A31" s="25" t="s">
        <v>28</v>
      </c>
      <c r="B31" s="34">
        <v>5429.191</v>
      </c>
      <c r="C31" s="34">
        <v>3539.56</v>
      </c>
      <c r="D31" s="36">
        <v>3539.56</v>
      </c>
      <c r="E31" s="11"/>
      <c r="F31" s="37">
        <f t="shared" si="1"/>
        <v>65.19498024659659</v>
      </c>
      <c r="G31" s="10">
        <f t="shared" si="2"/>
        <v>100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3690.882</v>
      </c>
      <c r="D33" s="36">
        <v>3690.882</v>
      </c>
      <c r="E33" s="11"/>
      <c r="F33" s="37">
        <f t="shared" si="1"/>
        <v>100</v>
      </c>
      <c r="G33" s="10">
        <f t="shared" si="2"/>
        <v>100</v>
      </c>
    </row>
    <row r="34" spans="1:7" s="2" customFormat="1" ht="22.5" customHeight="1">
      <c r="A34" s="26" t="s">
        <v>27</v>
      </c>
      <c r="B34" s="35">
        <v>11535.77</v>
      </c>
      <c r="C34" s="35">
        <v>10082.868</v>
      </c>
      <c r="D34" s="36">
        <v>8393.862</v>
      </c>
      <c r="E34" s="11">
        <f t="shared" si="0"/>
        <v>-1689.0060000000012</v>
      </c>
      <c r="F34" s="37">
        <f>D34/B34*100</f>
        <v>72.76377736379972</v>
      </c>
      <c r="G34" s="10">
        <f t="shared" si="2"/>
        <v>83.24875422350068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15438.4</v>
      </c>
      <c r="E35" s="11"/>
      <c r="F35" s="37">
        <f>D35/B35*100</f>
        <v>100</v>
      </c>
      <c r="G35" s="10">
        <f t="shared" si="2"/>
        <v>100</v>
      </c>
    </row>
    <row r="36" spans="1:7" ht="17.25" customHeight="1">
      <c r="A36" s="24" t="s">
        <v>14</v>
      </c>
      <c r="B36" s="16">
        <f>B21+B22</f>
        <v>4522056.433999999</v>
      </c>
      <c r="C36" s="16">
        <f>C21+C22</f>
        <v>3660093.828</v>
      </c>
      <c r="D36" s="18">
        <f>D21+D22</f>
        <v>3576542.811999999</v>
      </c>
      <c r="E36" s="16">
        <f t="shared" si="0"/>
        <v>-83551.01600000123</v>
      </c>
      <c r="F36" s="38">
        <f>D36/B36*100</f>
        <v>79.0910698307309</v>
      </c>
      <c r="G36" s="22">
        <f>D36/C36*100</f>
        <v>97.7172438760769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608.3</v>
      </c>
      <c r="D38" s="43">
        <v>753.602</v>
      </c>
      <c r="E38" s="41">
        <f t="shared" si="0"/>
        <v>145.30200000000002</v>
      </c>
      <c r="F38" s="44">
        <f t="shared" si="1"/>
        <v>107.04573863636364</v>
      </c>
      <c r="G38" s="10">
        <f>D38/C38*100</f>
        <v>123.88656912707545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36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274.409</v>
      </c>
      <c r="E41" s="11">
        <f t="shared" si="0"/>
        <v>124.40899999999999</v>
      </c>
      <c r="F41" s="27">
        <f t="shared" si="1"/>
        <v>137.2045</v>
      </c>
      <c r="G41" s="10" t="s">
        <v>59</v>
      </c>
    </row>
    <row r="42" spans="1:7" s="4" customFormat="1" ht="34.5" customHeight="1">
      <c r="A42" s="13" t="s">
        <v>16</v>
      </c>
      <c r="B42" s="11"/>
      <c r="C42" s="11"/>
      <c r="D42" s="11">
        <v>363.491</v>
      </c>
      <c r="E42" s="11">
        <f t="shared" si="0"/>
        <v>363.491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1246.053</v>
      </c>
      <c r="E44" s="11">
        <f t="shared" si="0"/>
        <v>1246.053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1126.041</v>
      </c>
      <c r="E46" s="11">
        <f t="shared" si="0"/>
        <v>1126.041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840.7239999999999</v>
      </c>
      <c r="D47" s="16">
        <f>SUM(D38:D46)</f>
        <v>3846.2929999999997</v>
      </c>
      <c r="E47" s="16">
        <f>D47-C47</f>
        <v>3005.5689999999995</v>
      </c>
      <c r="F47" s="22" t="s">
        <v>60</v>
      </c>
      <c r="G47" s="22" t="s">
        <v>61</v>
      </c>
    </row>
    <row r="48" spans="1:7" s="2" customFormat="1" ht="17.25" customHeight="1">
      <c r="A48" s="23" t="s">
        <v>12</v>
      </c>
      <c r="B48" s="11">
        <f>SUM(B49)</f>
        <v>1800</v>
      </c>
      <c r="C48" s="11">
        <f>SUM(C49)</f>
        <v>1800</v>
      </c>
      <c r="D48" s="11">
        <f>SUM(D49)</f>
        <v>1800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22.5" customHeight="1">
      <c r="A50" s="21" t="s">
        <v>47</v>
      </c>
      <c r="B50" s="16">
        <f>B47+B48</f>
        <v>2786.4359999999997</v>
      </c>
      <c r="C50" s="16">
        <f>C47+C48</f>
        <v>2640.724</v>
      </c>
      <c r="D50" s="16">
        <f>D47+D48</f>
        <v>5646.293</v>
      </c>
      <c r="E50" s="16">
        <f>E47+E48</f>
        <v>3005.5689999999995</v>
      </c>
      <c r="F50" s="22" t="s">
        <v>55</v>
      </c>
      <c r="G50" s="22" t="s">
        <v>56</v>
      </c>
    </row>
    <row r="51" spans="1:7" s="30" customFormat="1" ht="21.75" customHeight="1">
      <c r="A51" s="21" t="s">
        <v>17</v>
      </c>
      <c r="B51" s="16">
        <f>B36+B50</f>
        <v>4524842.869999999</v>
      </c>
      <c r="C51" s="16">
        <f>C36+C50</f>
        <v>3662734.552</v>
      </c>
      <c r="D51" s="16">
        <f>D36+D50</f>
        <v>3582189.104999999</v>
      </c>
      <c r="E51" s="16">
        <f>E36+E50</f>
        <v>-80545.44700000122</v>
      </c>
      <c r="F51" s="22">
        <f>D51/B51*100</f>
        <v>79.16714917881778</v>
      </c>
      <c r="G51" s="22">
        <f>D51/C51*100</f>
        <v>97.80094773845896</v>
      </c>
    </row>
    <row r="52" spans="1:7" s="32" customFormat="1" ht="33.75" customHeight="1">
      <c r="A52" s="71" t="s">
        <v>21</v>
      </c>
      <c r="B52" s="76">
        <v>4000</v>
      </c>
      <c r="C52" s="76">
        <v>3000</v>
      </c>
      <c r="D52" s="9">
        <v>5315.32814</v>
      </c>
      <c r="E52" s="77">
        <f t="shared" si="0"/>
        <v>2315.3281399999996</v>
      </c>
      <c r="F52" s="27">
        <f t="shared" si="1"/>
        <v>132.88320349999998</v>
      </c>
      <c r="G52" s="45" t="s">
        <v>62</v>
      </c>
    </row>
    <row r="53" spans="1:7" ht="23.25" customHeight="1">
      <c r="A53" s="29" t="s">
        <v>18</v>
      </c>
      <c r="B53" s="16">
        <f>B51+B52</f>
        <v>4528842.869999999</v>
      </c>
      <c r="C53" s="16">
        <f>C51+C52</f>
        <v>3665734.552</v>
      </c>
      <c r="D53" s="16">
        <f>D51+D52</f>
        <v>3587504.433139999</v>
      </c>
      <c r="E53" s="16">
        <f>D53-C53</f>
        <v>-78230.11886000121</v>
      </c>
      <c r="F53" s="40">
        <f t="shared" si="1"/>
        <v>79.21459269219467</v>
      </c>
      <c r="G53" s="22">
        <f>D53/C53*100</f>
        <v>97.86590878989536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2021-10-25T13:55:25Z</dcterms:modified>
  <cp:category/>
  <cp:version/>
  <cp:contentType/>
  <cp:contentStatus/>
</cp:coreProperties>
</file>