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16" windowHeight="11016" activeTab="0"/>
  </bookViews>
  <sheets>
    <sheet name="Укр" sheetId="1" r:id="rId1"/>
    <sheet name="Лист1" sheetId="2" state="hidden" r:id="rId2"/>
  </sheets>
  <definedNames>
    <definedName name="_xlnm.Print_Area" localSheetId="0">'Укр'!$A$1:$G$43</definedName>
  </definedNames>
  <calcPr fullCalcOnLoad="1" refMode="R1C1"/>
</workbook>
</file>

<file path=xl/sharedStrings.xml><?xml version="1.0" encoding="utf-8"?>
<sst xmlns="http://schemas.openxmlformats.org/spreadsheetml/2006/main" count="55" uniqueCount="53">
  <si>
    <t>Найменування показника</t>
  </si>
  <si>
    <t>Загальний фонд</t>
  </si>
  <si>
    <t>Податок та збір на доходи фізичних осіб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</si>
  <si>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</si>
  <si>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</si>
  <si>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</si>
  <si>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</si>
  <si>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>Екологічний податок</t>
  </si>
  <si>
    <t>Адміністративні штрафи та інші санкції</t>
  </si>
  <si>
    <t>Державне мито</t>
  </si>
  <si>
    <t>Інші надходження</t>
  </si>
  <si>
    <t>ВСЬОГО податків і зборів</t>
  </si>
  <si>
    <t>Субвенції</t>
  </si>
  <si>
    <t>Освітня субвенція з державного бюджету місцевим бюджетам</t>
  </si>
  <si>
    <t>Всього доходів загального фонду</t>
  </si>
  <si>
    <t>Спеціальний фонд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</si>
  <si>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</si>
  <si>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</si>
  <si>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</si>
  <si>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</si>
  <si>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</si>
  <si>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    - податок на нерухоме майно, відмінне від земельної ділянки </t>
  </si>
  <si>
    <t>Повернення коштів, наданих для кредитування громадян на будівництво житла</t>
  </si>
  <si>
    <t>Податок на прибуток підприємств</t>
  </si>
  <si>
    <t>Відсоток            надходжень до річних показників, 
%</t>
  </si>
  <si>
    <t>Відсоток надходжень до плану звітного періоду, 
%</t>
  </si>
  <si>
    <t>Плата  за надання  адміністративних послуг</t>
  </si>
  <si>
    <t>Акцизний податок</t>
  </si>
  <si>
    <t>Інші субвенції з місцевого бюджету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</si>
  <si>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</si>
  <si>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</si>
  <si>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Відсотки за користуванням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</si>
  <si>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>Затверджено      на рік з урахуванням змін, 
тис. грн.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</si>
  <si>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</si>
  <si>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Відхилення (+/-) тис.грн</t>
  </si>
  <si>
    <t xml:space="preserve">     3) Єдиний податок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</si>
  <si>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</t>
  </si>
  <si>
    <t>Надходження від орендної плати за користування цілісним майновим комплексом та іншим державним майном</t>
  </si>
  <si>
    <t>Кошти від продажу землі</t>
  </si>
  <si>
    <t>Збір за забруднення навколишнього природного середовища</t>
  </si>
  <si>
    <t xml:space="preserve">Кошти від відчуження майна, що належить Автономній Республіці Крим та майна, що перебуває в комунальній власності 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</si>
  <si>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</si>
  <si>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у 1,5 р.б.</t>
  </si>
  <si>
    <t>Субвенція з державного бюджету місцевих бюджетам на здійснення заходів щодо соціально-економічного розвитку окремих територій</t>
  </si>
  <si>
    <t>Щотижнева інформація про надходження до бюджету Миколаївської міської ТГ за  2021 рік
(без власних надходжень бюджетних установ)</t>
  </si>
  <si>
    <t>План на           січень - червень  з урахуванням змін, 
тис. грн.</t>
  </si>
  <si>
    <t>Надійшло           з 01 січня            по 07 червня,            тис. грн.</t>
  </si>
  <si>
    <t>у 1,3 р.б.</t>
  </si>
  <si>
    <t>у 5,6 р.б.</t>
  </si>
  <si>
    <t>у 2,2 р.б.</t>
  </si>
  <si>
    <t>у 1,4 р. б.</t>
  </si>
  <si>
    <t>у 2,1 р.б</t>
  </si>
  <si>
    <t>у 1,1 р.б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</si>
</sst>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0.000"/>
    <numFmt numFmtId="176" formatCode="0.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9">
    <font>
      <sz val="10"/>
      <name val="Arial Cyr"/>
      <family val="0"/>
    </font>
    <font>
      <sz val="11"/>
      <color indexed="8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i/>
      <sz val="10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i/>
      <sz val="12"/>
      <color indexed="63"/>
      <name val="Times New Roman"/>
      <family val="1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i/>
      <sz val="12"/>
      <color theme="1"/>
      <name val="Times New Roman"/>
      <family val="1"/>
    </font>
    <font>
      <i/>
      <sz val="12"/>
      <color rgb="FF000000"/>
      <name val="Times New Roman"/>
      <family val="1"/>
    </font>
    <font>
      <i/>
      <sz val="12"/>
      <color rgb="FF333333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175" fontId="0" fillId="0" borderId="0" xfId="0" applyNumberFormat="1" applyAlignment="1">
      <alignment/>
    </xf>
    <xf numFmtId="175" fontId="8" fillId="0" borderId="10" xfId="0" applyNumberFormat="1" applyFont="1" applyFill="1" applyBorder="1" applyAlignment="1">
      <alignment horizontal="right"/>
    </xf>
    <xf numFmtId="174" fontId="8" fillId="0" borderId="10" xfId="0" applyNumberFormat="1" applyFont="1" applyBorder="1" applyAlignment="1">
      <alignment horizontal="right"/>
    </xf>
    <xf numFmtId="175" fontId="7" fillId="0" borderId="10" xfId="0" applyNumberFormat="1" applyFont="1" applyFill="1" applyBorder="1" applyAlignment="1">
      <alignment/>
    </xf>
    <xf numFmtId="175" fontId="9" fillId="0" borderId="10" xfId="0" applyNumberFormat="1" applyFont="1" applyFill="1" applyBorder="1" applyAlignment="1">
      <alignment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/>
    </xf>
    <xf numFmtId="0" fontId="6" fillId="0" borderId="10" xfId="0" applyFont="1" applyBorder="1" applyAlignment="1">
      <alignment vertical="top"/>
    </xf>
    <xf numFmtId="175" fontId="6" fillId="0" borderId="10" xfId="0" applyNumberFormat="1" applyFont="1" applyFill="1" applyBorder="1" applyAlignment="1">
      <alignment/>
    </xf>
    <xf numFmtId="175" fontId="11" fillId="0" borderId="10" xfId="0" applyNumberFormat="1" applyFont="1" applyFill="1" applyBorder="1" applyAlignment="1">
      <alignment horizontal="right"/>
    </xf>
    <xf numFmtId="175" fontId="6" fillId="0" borderId="10" xfId="0" applyNumberFormat="1" applyFont="1" applyFill="1" applyBorder="1" applyAlignment="1">
      <alignment horizontal="right"/>
    </xf>
    <xf numFmtId="175" fontId="7" fillId="0" borderId="10" xfId="0" applyNumberFormat="1" applyFont="1" applyBorder="1" applyAlignment="1">
      <alignment/>
    </xf>
    <xf numFmtId="0" fontId="10" fillId="0" borderId="10" xfId="0" applyFont="1" applyBorder="1" applyAlignment="1">
      <alignment horizontal="left" vertical="top" wrapText="1"/>
    </xf>
    <xf numFmtId="0" fontId="6" fillId="0" borderId="10" xfId="0" applyFont="1" applyFill="1" applyBorder="1" applyAlignment="1">
      <alignment vertical="top" wrapText="1"/>
    </xf>
    <xf numFmtId="174" fontId="11" fillId="0" borderId="10" xfId="0" applyNumberFormat="1" applyFont="1" applyBorder="1" applyAlignment="1">
      <alignment horizontal="right"/>
    </xf>
    <xf numFmtId="0" fontId="7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wrapText="1"/>
    </xf>
    <xf numFmtId="0" fontId="46" fillId="0" borderId="10" xfId="0" applyFont="1" applyBorder="1" applyAlignment="1">
      <alignment vertical="top" wrapText="1"/>
    </xf>
    <xf numFmtId="49" fontId="46" fillId="0" borderId="10" xfId="0" applyNumberFormat="1" applyFont="1" applyFill="1" applyBorder="1" applyAlignment="1">
      <alignment horizontal="left" vertical="top" wrapText="1"/>
    </xf>
    <xf numFmtId="174" fontId="7" fillId="0" borderId="10" xfId="0" applyNumberFormat="1" applyFont="1" applyFill="1" applyBorder="1" applyAlignment="1">
      <alignment horizontal="right"/>
    </xf>
    <xf numFmtId="174" fontId="6" fillId="0" borderId="10" xfId="0" applyNumberFormat="1" applyFont="1" applyFill="1" applyBorder="1" applyAlignment="1">
      <alignment horizontal="right"/>
    </xf>
    <xf numFmtId="174" fontId="11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>
      <alignment/>
    </xf>
    <xf numFmtId="0" fontId="0" fillId="0" borderId="0" xfId="0" applyFont="1" applyFill="1" applyAlignment="1">
      <alignment/>
    </xf>
    <xf numFmtId="0" fontId="47" fillId="0" borderId="10" xfId="0" applyFont="1" applyBorder="1" applyAlignment="1">
      <alignment vertical="top" wrapText="1"/>
    </xf>
    <xf numFmtId="0" fontId="3" fillId="0" borderId="0" xfId="0" applyFont="1" applyFill="1" applyAlignment="1">
      <alignment/>
    </xf>
    <xf numFmtId="175" fontId="8" fillId="0" borderId="10" xfId="0" applyNumberFormat="1" applyFont="1" applyFill="1" applyBorder="1" applyAlignment="1">
      <alignment/>
    </xf>
    <xf numFmtId="175" fontId="46" fillId="0" borderId="10" xfId="0" applyNumberFormat="1" applyFont="1" applyFill="1" applyBorder="1" applyAlignment="1">
      <alignment horizontal="right" wrapText="1"/>
    </xf>
    <xf numFmtId="175" fontId="9" fillId="0" borderId="10" xfId="0" applyNumberFormat="1" applyFont="1" applyFill="1" applyBorder="1" applyAlignment="1">
      <alignment horizontal="right"/>
    </xf>
    <xf numFmtId="175" fontId="9" fillId="0" borderId="10" xfId="0" applyNumberFormat="1" applyFont="1" applyBorder="1" applyAlignment="1">
      <alignment/>
    </xf>
    <xf numFmtId="174" fontId="7" fillId="0" borderId="10" xfId="0" applyNumberFormat="1" applyFont="1" applyFill="1" applyBorder="1" applyAlignment="1">
      <alignment/>
    </xf>
    <xf numFmtId="174" fontId="6" fillId="0" borderId="10" xfId="0" applyNumberFormat="1" applyFont="1" applyFill="1" applyBorder="1" applyAlignment="1">
      <alignment/>
    </xf>
    <xf numFmtId="174" fontId="8" fillId="0" borderId="10" xfId="0" applyNumberFormat="1" applyFont="1" applyBorder="1" applyAlignment="1">
      <alignment/>
    </xf>
    <xf numFmtId="174" fontId="11" fillId="33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 vertical="top"/>
    </xf>
    <xf numFmtId="0" fontId="5" fillId="0" borderId="0" xfId="0" applyFont="1" applyAlignment="1">
      <alignment vertical="top"/>
    </xf>
    <xf numFmtId="175" fontId="7" fillId="0" borderId="10" xfId="0" applyNumberFormat="1" applyFont="1" applyBorder="1" applyAlignment="1">
      <alignment vertical="top"/>
    </xf>
    <xf numFmtId="174" fontId="7" fillId="0" borderId="10" xfId="0" applyNumberFormat="1" applyFont="1" applyFill="1" applyBorder="1" applyAlignment="1">
      <alignment horizontal="right" vertical="top"/>
    </xf>
    <xf numFmtId="174" fontId="8" fillId="0" borderId="10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176" fontId="8" fillId="0" borderId="0" xfId="0" applyNumberFormat="1" applyFont="1" applyFill="1" applyAlignment="1">
      <alignment/>
    </xf>
    <xf numFmtId="175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174" fontId="8" fillId="0" borderId="0" xfId="0" applyNumberFormat="1" applyFont="1" applyFill="1" applyAlignment="1">
      <alignment horizontal="right"/>
    </xf>
    <xf numFmtId="0" fontId="7" fillId="0" borderId="10" xfId="0" applyFont="1" applyFill="1" applyBorder="1" applyAlignment="1">
      <alignment horizontal="center" vertical="center" wrapText="1"/>
    </xf>
    <xf numFmtId="174" fontId="8" fillId="0" borderId="10" xfId="0" applyNumberFormat="1" applyFont="1" applyFill="1" applyBorder="1" applyAlignment="1">
      <alignment horizontal="center" vertical="top" wrapText="1"/>
    </xf>
    <xf numFmtId="176" fontId="8" fillId="0" borderId="10" xfId="0" applyNumberFormat="1" applyFont="1" applyFill="1" applyBorder="1" applyAlignment="1">
      <alignment horizontal="center" vertical="top" wrapText="1"/>
    </xf>
    <xf numFmtId="175" fontId="7" fillId="0" borderId="10" xfId="0" applyNumberFormat="1" applyFont="1" applyFill="1" applyBorder="1" applyAlignment="1">
      <alignment horizontal="center" vertical="top" wrapText="1"/>
    </xf>
    <xf numFmtId="174" fontId="7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center" wrapText="1"/>
    </xf>
    <xf numFmtId="175" fontId="8" fillId="0" borderId="10" xfId="0" applyNumberFormat="1" applyFont="1" applyFill="1" applyBorder="1" applyAlignment="1">
      <alignment horizontal="center" vertical="center" wrapText="1"/>
    </xf>
    <xf numFmtId="175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74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/>
    </xf>
    <xf numFmtId="0" fontId="7" fillId="0" borderId="10" xfId="0" applyFont="1" applyFill="1" applyBorder="1" applyAlignment="1">
      <alignment vertical="top"/>
    </xf>
    <xf numFmtId="9" fontId="9" fillId="0" borderId="10" xfId="55" applyFont="1" applyFill="1" applyBorder="1" applyAlignment="1">
      <alignment vertical="top" wrapText="1"/>
    </xf>
    <xf numFmtId="175" fontId="10" fillId="0" borderId="10" xfId="0" applyNumberFormat="1" applyFont="1" applyFill="1" applyBorder="1" applyAlignment="1">
      <alignment horizontal="right"/>
    </xf>
    <xf numFmtId="0" fontId="9" fillId="0" borderId="10" xfId="0" applyNumberFormat="1" applyFont="1" applyFill="1" applyBorder="1" applyAlignment="1">
      <alignment vertical="top" wrapText="1"/>
    </xf>
    <xf numFmtId="175" fontId="9" fillId="0" borderId="10" xfId="0" applyNumberFormat="1" applyFont="1" applyFill="1" applyBorder="1" applyAlignment="1">
      <alignment vertical="top"/>
    </xf>
    <xf numFmtId="174" fontId="7" fillId="0" borderId="10" xfId="0" applyNumberFormat="1" applyFont="1" applyFill="1" applyBorder="1" applyAlignment="1">
      <alignment vertical="top"/>
    </xf>
    <xf numFmtId="174" fontId="8" fillId="0" borderId="10" xfId="0" applyNumberFormat="1" applyFont="1" applyFill="1" applyBorder="1" applyAlignment="1">
      <alignment horizontal="right" vertical="top"/>
    </xf>
    <xf numFmtId="0" fontId="9" fillId="0" borderId="10" xfId="0" applyFont="1" applyFill="1" applyBorder="1" applyAlignment="1">
      <alignment vertical="top" wrapText="1"/>
    </xf>
    <xf numFmtId="175" fontId="10" fillId="0" borderId="10" xfId="0" applyNumberFormat="1" applyFont="1" applyFill="1" applyBorder="1" applyAlignment="1">
      <alignment vertical="top"/>
    </xf>
    <xf numFmtId="0" fontId="8" fillId="0" borderId="10" xfId="0" applyFont="1" applyFill="1" applyBorder="1" applyAlignment="1">
      <alignment horizontal="left" wrapText="1"/>
    </xf>
    <xf numFmtId="0" fontId="48" fillId="0" borderId="10" xfId="0" applyFont="1" applyBorder="1" applyAlignment="1">
      <alignment wrapText="1"/>
    </xf>
    <xf numFmtId="174" fontId="8" fillId="0" borderId="0" xfId="0" applyNumberFormat="1" applyFont="1" applyFill="1" applyBorder="1" applyAlignment="1">
      <alignment horizontal="right"/>
    </xf>
    <xf numFmtId="175" fontId="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SheetLayoutView="100" zoomScalePageLayoutView="0" workbookViewId="0" topLeftCell="A1">
      <selection activeCell="B42" sqref="B42:G42"/>
    </sheetView>
  </sheetViews>
  <sheetFormatPr defaultColWidth="9.00390625" defaultRowHeight="12.75"/>
  <cols>
    <col min="1" max="1" width="61.375" style="0" customWidth="1"/>
    <col min="2" max="2" width="13.50390625" style="1" customWidth="1"/>
    <col min="3" max="3" width="14.50390625" style="0" customWidth="1"/>
    <col min="4" max="5" width="13.50390625" style="8" customWidth="1"/>
    <col min="6" max="6" width="11.50390625" style="0" customWidth="1"/>
    <col min="7" max="7" width="12.50390625" style="0" customWidth="1"/>
  </cols>
  <sheetData>
    <row r="1" spans="1:7" ht="32.25" customHeight="1">
      <c r="A1" s="77" t="s">
        <v>44</v>
      </c>
      <c r="B1" s="77"/>
      <c r="C1" s="77"/>
      <c r="D1" s="77"/>
      <c r="E1" s="77"/>
      <c r="F1" s="77"/>
      <c r="G1" s="77"/>
    </row>
    <row r="2" spans="1:7" ht="23.25" customHeight="1">
      <c r="A2" s="47"/>
      <c r="B2" s="47"/>
      <c r="C2" s="48"/>
      <c r="D2" s="49"/>
      <c r="E2" s="49"/>
      <c r="F2" s="50"/>
      <c r="G2" s="51"/>
    </row>
    <row r="3" spans="1:7" ht="93" customHeight="1">
      <c r="A3" s="52" t="s">
        <v>0</v>
      </c>
      <c r="B3" s="53" t="s">
        <v>32</v>
      </c>
      <c r="C3" s="54" t="s">
        <v>45</v>
      </c>
      <c r="D3" s="55" t="s">
        <v>46</v>
      </c>
      <c r="E3" s="55" t="s">
        <v>34</v>
      </c>
      <c r="F3" s="56" t="s">
        <v>24</v>
      </c>
      <c r="G3" s="53" t="s">
        <v>25</v>
      </c>
    </row>
    <row r="4" spans="1:7" ht="49.5" customHeight="1" hidden="1">
      <c r="A4" s="52"/>
      <c r="B4" s="53"/>
      <c r="C4" s="54"/>
      <c r="D4" s="55"/>
      <c r="E4" s="55"/>
      <c r="F4" s="56"/>
      <c r="G4" s="53"/>
    </row>
    <row r="5" spans="1:7" ht="17.25" customHeight="1">
      <c r="A5" s="57" t="s">
        <v>1</v>
      </c>
      <c r="B5" s="57"/>
      <c r="C5" s="58"/>
      <c r="D5" s="59"/>
      <c r="E5" s="59"/>
      <c r="F5" s="60"/>
      <c r="G5" s="61"/>
    </row>
    <row r="6" spans="1:7" ht="15">
      <c r="A6" s="62" t="s">
        <v>2</v>
      </c>
      <c r="B6" s="34">
        <v>2374800</v>
      </c>
      <c r="C6" s="34">
        <v>1092990</v>
      </c>
      <c r="D6" s="11">
        <v>966777.649</v>
      </c>
      <c r="E6" s="11">
        <f aca="true" t="shared" si="0" ref="E6:E42">D6-C6</f>
        <v>-126212.35100000002</v>
      </c>
      <c r="F6" s="38">
        <f>D6/B6*100</f>
        <v>40.70985552467576</v>
      </c>
      <c r="G6" s="46">
        <f>D6/C6*100</f>
        <v>88.45256123111831</v>
      </c>
    </row>
    <row r="7" spans="1:7" ht="15">
      <c r="A7" s="63" t="s">
        <v>23</v>
      </c>
      <c r="B7" s="11">
        <v>1910</v>
      </c>
      <c r="C7" s="9">
        <v>700</v>
      </c>
      <c r="D7" s="11">
        <v>1024.008</v>
      </c>
      <c r="E7" s="11">
        <f t="shared" si="0"/>
        <v>324.00800000000004</v>
      </c>
      <c r="F7" s="38">
        <f>D7/B7*100</f>
        <v>53.61298429319372</v>
      </c>
      <c r="G7" s="46" t="s">
        <v>42</v>
      </c>
    </row>
    <row r="8" spans="1:7" ht="15">
      <c r="A8" s="23" t="s">
        <v>27</v>
      </c>
      <c r="B8" s="11">
        <v>132700</v>
      </c>
      <c r="C8" s="11">
        <v>61800</v>
      </c>
      <c r="D8" s="11">
        <v>82676.873</v>
      </c>
      <c r="E8" s="11">
        <f t="shared" si="0"/>
        <v>20876.873000000007</v>
      </c>
      <c r="F8" s="38">
        <f aca="true" t="shared" si="1" ref="F8:F43">D8/B8*100</f>
        <v>62.30359683496609</v>
      </c>
      <c r="G8" s="46" t="s">
        <v>47</v>
      </c>
    </row>
    <row r="9" spans="1:7" ht="15">
      <c r="A9" s="63" t="s">
        <v>20</v>
      </c>
      <c r="B9" s="11">
        <f>B10+B14+B15</f>
        <v>857640.5</v>
      </c>
      <c r="C9" s="11">
        <f>C10+C14+C15</f>
        <v>413177.7</v>
      </c>
      <c r="D9" s="11">
        <f>D10+D14+D15</f>
        <v>391091.525</v>
      </c>
      <c r="E9" s="11">
        <f t="shared" si="0"/>
        <v>-22086.17499999999</v>
      </c>
      <c r="F9" s="38">
        <f t="shared" si="1"/>
        <v>45.600869478528594</v>
      </c>
      <c r="G9" s="46">
        <f aca="true" t="shared" si="2" ref="G9:G29">D9/C9*100</f>
        <v>94.65455783310668</v>
      </c>
    </row>
    <row r="10" spans="1:7" s="3" customFormat="1" ht="15" customHeight="1">
      <c r="A10" s="64" t="s">
        <v>3</v>
      </c>
      <c r="B10" s="12">
        <f>SUM(B11:B13)</f>
        <v>405550.5</v>
      </c>
      <c r="C10" s="65">
        <f>SUM(C11:C13)</f>
        <v>197377.7</v>
      </c>
      <c r="D10" s="65">
        <f>SUM(D11:D13)</f>
        <v>165868.90300000002</v>
      </c>
      <c r="E10" s="11">
        <f t="shared" si="0"/>
        <v>-31508.79699999999</v>
      </c>
      <c r="F10" s="38">
        <f t="shared" si="1"/>
        <v>40.899691407112066</v>
      </c>
      <c r="G10" s="46">
        <f t="shared" si="2"/>
        <v>84.03629336039482</v>
      </c>
    </row>
    <row r="11" spans="1:7" s="43" customFormat="1" ht="17.25" customHeight="1">
      <c r="A11" s="66" t="s">
        <v>21</v>
      </c>
      <c r="B11" s="67">
        <v>52425.5</v>
      </c>
      <c r="C11" s="67">
        <v>23820.7</v>
      </c>
      <c r="D11" s="71">
        <v>23055.07</v>
      </c>
      <c r="E11" s="42">
        <f t="shared" si="0"/>
        <v>-765.630000000001</v>
      </c>
      <c r="F11" s="68">
        <f t="shared" si="1"/>
        <v>43.97682425537191</v>
      </c>
      <c r="G11" s="69">
        <f t="shared" si="2"/>
        <v>96.78586271604108</v>
      </c>
    </row>
    <row r="12" spans="1:7" s="3" customFormat="1" ht="15" customHeight="1">
      <c r="A12" s="66" t="s">
        <v>4</v>
      </c>
      <c r="B12" s="12">
        <v>349425</v>
      </c>
      <c r="C12" s="12">
        <v>171682</v>
      </c>
      <c r="D12" s="11">
        <v>142165.95</v>
      </c>
      <c r="E12" s="11">
        <f t="shared" si="0"/>
        <v>-29516.04999999999</v>
      </c>
      <c r="F12" s="38">
        <f>D12/B12*100</f>
        <v>40.68568362309509</v>
      </c>
      <c r="G12" s="46">
        <f t="shared" si="2"/>
        <v>82.80772008713785</v>
      </c>
    </row>
    <row r="13" spans="1:7" s="3" customFormat="1" ht="17.25" customHeight="1">
      <c r="A13" s="66" t="s">
        <v>5</v>
      </c>
      <c r="B13" s="12">
        <v>3700</v>
      </c>
      <c r="C13" s="12">
        <v>1875</v>
      </c>
      <c r="D13" s="11">
        <v>647.883</v>
      </c>
      <c r="E13" s="11">
        <f t="shared" si="0"/>
        <v>-1227.117</v>
      </c>
      <c r="F13" s="38">
        <f t="shared" si="1"/>
        <v>17.510351351351353</v>
      </c>
      <c r="G13" s="46">
        <f t="shared" si="2"/>
        <v>34.55376</v>
      </c>
    </row>
    <row r="14" spans="1:7" s="3" customFormat="1" ht="15.75" customHeight="1">
      <c r="A14" s="70" t="s">
        <v>6</v>
      </c>
      <c r="B14" s="12">
        <v>1950</v>
      </c>
      <c r="C14" s="12">
        <v>855</v>
      </c>
      <c r="D14" s="12">
        <v>1243.714</v>
      </c>
      <c r="E14" s="11">
        <f t="shared" si="0"/>
        <v>388.71399999999994</v>
      </c>
      <c r="F14" s="38">
        <f t="shared" si="1"/>
        <v>63.780205128205125</v>
      </c>
      <c r="G14" s="46" t="s">
        <v>42</v>
      </c>
    </row>
    <row r="15" spans="1:9" s="3" customFormat="1" ht="14.25" customHeight="1">
      <c r="A15" s="70" t="s">
        <v>35</v>
      </c>
      <c r="B15" s="12">
        <v>450140</v>
      </c>
      <c r="C15" s="12">
        <v>214945</v>
      </c>
      <c r="D15" s="12">
        <v>223978.908</v>
      </c>
      <c r="E15" s="11">
        <f t="shared" si="0"/>
        <v>9033.907999999996</v>
      </c>
      <c r="F15" s="38">
        <f t="shared" si="1"/>
        <v>49.757610521171195</v>
      </c>
      <c r="G15" s="46">
        <f t="shared" si="2"/>
        <v>104.20289283305031</v>
      </c>
      <c r="I15" s="74"/>
    </row>
    <row r="16" spans="1:7" ht="17.25" customHeight="1">
      <c r="A16" s="23" t="s">
        <v>8</v>
      </c>
      <c r="B16" s="11">
        <v>450</v>
      </c>
      <c r="C16" s="11">
        <v>178</v>
      </c>
      <c r="D16" s="34">
        <v>993.303</v>
      </c>
      <c r="E16" s="11">
        <f t="shared" si="0"/>
        <v>815.303</v>
      </c>
      <c r="F16" s="46" t="s">
        <v>49</v>
      </c>
      <c r="G16" s="46" t="s">
        <v>48</v>
      </c>
    </row>
    <row r="17" spans="1:7" ht="16.5" customHeight="1">
      <c r="A17" s="23" t="s">
        <v>26</v>
      </c>
      <c r="B17" s="11">
        <v>21100</v>
      </c>
      <c r="C17" s="11">
        <v>9705.6</v>
      </c>
      <c r="D17" s="11">
        <v>7707.442</v>
      </c>
      <c r="E17" s="11">
        <f t="shared" si="0"/>
        <v>-1998.1580000000004</v>
      </c>
      <c r="F17" s="38">
        <f t="shared" si="1"/>
        <v>36.528161137440755</v>
      </c>
      <c r="G17" s="46">
        <f t="shared" si="2"/>
        <v>79.41231866139135</v>
      </c>
    </row>
    <row r="18" spans="1:7" ht="31.5" customHeight="1">
      <c r="A18" s="23" t="s">
        <v>37</v>
      </c>
      <c r="B18" s="11">
        <v>10500</v>
      </c>
      <c r="C18" s="11">
        <v>5250</v>
      </c>
      <c r="D18" s="11">
        <v>5888.583</v>
      </c>
      <c r="E18" s="11">
        <f t="shared" si="0"/>
        <v>638.5829999999996</v>
      </c>
      <c r="F18" s="38">
        <f t="shared" si="1"/>
        <v>56.08174285714286</v>
      </c>
      <c r="G18" s="46">
        <f t="shared" si="2"/>
        <v>112.16348571428571</v>
      </c>
    </row>
    <row r="19" spans="1:7" ht="15.75" customHeight="1">
      <c r="A19" s="13" t="s">
        <v>9</v>
      </c>
      <c r="B19" s="11">
        <v>499.988</v>
      </c>
      <c r="C19" s="11">
        <v>214.788</v>
      </c>
      <c r="D19" s="11">
        <v>202.982</v>
      </c>
      <c r="E19" s="11">
        <f t="shared" si="0"/>
        <v>-11.806000000000012</v>
      </c>
      <c r="F19" s="38">
        <f t="shared" si="1"/>
        <v>40.59737433698409</v>
      </c>
      <c r="G19" s="10">
        <f t="shared" si="2"/>
        <v>94.50341732312792</v>
      </c>
    </row>
    <row r="20" spans="1:7" ht="14.25" customHeight="1">
      <c r="A20" s="14" t="s">
        <v>10</v>
      </c>
      <c r="B20" s="11">
        <v>8303.012</v>
      </c>
      <c r="C20" s="34">
        <v>3945</v>
      </c>
      <c r="D20" s="34">
        <v>5635.66</v>
      </c>
      <c r="E20" s="11">
        <f t="shared" si="0"/>
        <v>1690.6599999999999</v>
      </c>
      <c r="F20" s="38">
        <f t="shared" si="1"/>
        <v>67.8748868482907</v>
      </c>
      <c r="G20" s="46" t="s">
        <v>50</v>
      </c>
    </row>
    <row r="21" spans="1:7" s="2" customFormat="1" ht="15" customHeight="1">
      <c r="A21" s="15" t="s">
        <v>11</v>
      </c>
      <c r="B21" s="16">
        <f>B6+B7+B8+B9+B16+B17+B18+B19+B20</f>
        <v>3407903.5</v>
      </c>
      <c r="C21" s="16">
        <f>C6+C7+C8+C9+C16+C17+C18+C19+C20</f>
        <v>1587961.088</v>
      </c>
      <c r="D21" s="16">
        <f>D6+D7+D8+D9+D16+D17+D18+D19+D20</f>
        <v>1461998.0250000004</v>
      </c>
      <c r="E21" s="16">
        <f t="shared" si="0"/>
        <v>-125963.06299999962</v>
      </c>
      <c r="F21" s="39">
        <f t="shared" si="1"/>
        <v>42.900217831872304</v>
      </c>
      <c r="G21" s="29">
        <f t="shared" si="2"/>
        <v>92.06762281822364</v>
      </c>
    </row>
    <row r="22" spans="1:7" ht="15" customHeight="1">
      <c r="A22" s="14" t="s">
        <v>12</v>
      </c>
      <c r="B22" s="11">
        <f>SUM(B23:B29)</f>
        <v>818803.885</v>
      </c>
      <c r="C22" s="11">
        <f>SUM(C23:C29)</f>
        <v>474641.691</v>
      </c>
      <c r="D22" s="11">
        <f>SUM(D23:D29)</f>
        <v>396093.602</v>
      </c>
      <c r="E22" s="11">
        <f t="shared" si="0"/>
        <v>-78548.08899999998</v>
      </c>
      <c r="F22" s="38">
        <f t="shared" si="1"/>
        <v>48.37466080171322</v>
      </c>
      <c r="G22" s="10">
        <f t="shared" si="2"/>
        <v>83.45107678288632</v>
      </c>
    </row>
    <row r="23" spans="1:7" ht="31.5" customHeight="1">
      <c r="A23" s="20" t="s">
        <v>13</v>
      </c>
      <c r="B23" s="12">
        <v>778515.7</v>
      </c>
      <c r="C23" s="12">
        <v>450388.1</v>
      </c>
      <c r="D23" s="12">
        <v>375898.25</v>
      </c>
      <c r="E23" s="11">
        <f t="shared" si="0"/>
        <v>-74489.84999999998</v>
      </c>
      <c r="F23" s="38">
        <f t="shared" si="1"/>
        <v>48.28396524309015</v>
      </c>
      <c r="G23" s="40">
        <f t="shared" si="2"/>
        <v>83.46096399971492</v>
      </c>
    </row>
    <row r="24" spans="1:7" ht="47.25" customHeight="1">
      <c r="A24" s="20" t="s">
        <v>43</v>
      </c>
      <c r="B24" s="12">
        <v>3187.157</v>
      </c>
      <c r="C24" s="12">
        <v>1680</v>
      </c>
      <c r="D24" s="12">
        <v>1680</v>
      </c>
      <c r="E24" s="11">
        <f t="shared" si="0"/>
        <v>0</v>
      </c>
      <c r="F24" s="38">
        <f t="shared" si="1"/>
        <v>52.71155452963252</v>
      </c>
      <c r="G24" s="40">
        <f t="shared" si="2"/>
        <v>100</v>
      </c>
    </row>
    <row r="25" spans="1:7" ht="38.25" customHeight="1">
      <c r="A25" s="25" t="s">
        <v>30</v>
      </c>
      <c r="B25" s="35">
        <v>7742.255</v>
      </c>
      <c r="C25" s="35">
        <v>2998.055</v>
      </c>
      <c r="D25" s="37">
        <v>2498.38</v>
      </c>
      <c r="E25" s="11">
        <f t="shared" si="0"/>
        <v>-499.6749999999997</v>
      </c>
      <c r="F25" s="38">
        <f t="shared" si="1"/>
        <v>32.26940988122969</v>
      </c>
      <c r="G25" s="40">
        <f t="shared" si="2"/>
        <v>83.33336112913207</v>
      </c>
    </row>
    <row r="26" spans="1:7" ht="49.5" customHeight="1">
      <c r="A26" s="25" t="s">
        <v>29</v>
      </c>
      <c r="B26" s="35">
        <v>5429.191</v>
      </c>
      <c r="C26" s="35">
        <v>2338.992</v>
      </c>
      <c r="D26" s="37">
        <v>1500.711</v>
      </c>
      <c r="E26" s="11">
        <f t="shared" si="0"/>
        <v>-838.2810000000002</v>
      </c>
      <c r="F26" s="38">
        <f t="shared" si="1"/>
        <v>27.641521545291003</v>
      </c>
      <c r="G26" s="10">
        <f t="shared" si="2"/>
        <v>64.16058712471012</v>
      </c>
    </row>
    <row r="27" spans="1:7" ht="72.75" customHeight="1">
      <c r="A27" s="73" t="s">
        <v>41</v>
      </c>
      <c r="B27" s="35">
        <v>3690.882</v>
      </c>
      <c r="C27" s="35">
        <v>1706.646</v>
      </c>
      <c r="D27" s="37">
        <v>1429.052</v>
      </c>
      <c r="E27" s="11">
        <f t="shared" si="0"/>
        <v>-277.59400000000005</v>
      </c>
      <c r="F27" s="38">
        <f t="shared" si="1"/>
        <v>38.71844182501635</v>
      </c>
      <c r="G27" s="10">
        <f t="shared" si="2"/>
        <v>83.73452959781935</v>
      </c>
    </row>
    <row r="28" spans="1:7" s="2" customFormat="1" ht="19.5" customHeight="1">
      <c r="A28" s="26" t="s">
        <v>28</v>
      </c>
      <c r="B28" s="36">
        <v>9946.4</v>
      </c>
      <c r="C28" s="36">
        <v>5237.598</v>
      </c>
      <c r="D28" s="37">
        <v>4526.209</v>
      </c>
      <c r="E28" s="11">
        <f t="shared" si="0"/>
        <v>-711.3890000000001</v>
      </c>
      <c r="F28" s="38">
        <f>D28/B28*100</f>
        <v>45.50600217163999</v>
      </c>
      <c r="G28" s="10">
        <f t="shared" si="2"/>
        <v>86.41764793708872</v>
      </c>
    </row>
    <row r="29" spans="1:7" s="2" customFormat="1" ht="58.5" customHeight="1">
      <c r="A29" s="32" t="s">
        <v>33</v>
      </c>
      <c r="B29" s="36">
        <v>10292.3</v>
      </c>
      <c r="C29" s="36">
        <v>10292.3</v>
      </c>
      <c r="D29" s="37">
        <v>8561</v>
      </c>
      <c r="E29" s="11">
        <f t="shared" si="0"/>
        <v>-1731.2999999999993</v>
      </c>
      <c r="F29" s="38">
        <f>D29/B29*100</f>
        <v>83.17868697958669</v>
      </c>
      <c r="G29" s="10">
        <f t="shared" si="2"/>
        <v>83.17868697958669</v>
      </c>
    </row>
    <row r="30" spans="1:7" ht="15" customHeight="1">
      <c r="A30" s="24" t="s">
        <v>14</v>
      </c>
      <c r="B30" s="16">
        <f>B21+B22</f>
        <v>4226707.385</v>
      </c>
      <c r="C30" s="16">
        <f>C21+C22</f>
        <v>2062602.779</v>
      </c>
      <c r="D30" s="18">
        <f>D21+D22</f>
        <v>1858091.6270000003</v>
      </c>
      <c r="E30" s="16">
        <f t="shared" si="0"/>
        <v>-204511.15199999977</v>
      </c>
      <c r="F30" s="39">
        <f>D30/B30*100</f>
        <v>43.96073486407199</v>
      </c>
      <c r="G30" s="22">
        <f>D30/C30*100</f>
        <v>90.08480187837468</v>
      </c>
    </row>
    <row r="31" spans="1:7" ht="14.25" customHeight="1">
      <c r="A31" s="24" t="s">
        <v>15</v>
      </c>
      <c r="B31" s="11"/>
      <c r="C31" s="17"/>
      <c r="D31" s="19"/>
      <c r="E31" s="11"/>
      <c r="F31" s="38"/>
      <c r="G31" s="22"/>
    </row>
    <row r="32" spans="1:8" s="5" customFormat="1" ht="14.25" customHeight="1">
      <c r="A32" s="13" t="s">
        <v>7</v>
      </c>
      <c r="B32" s="42">
        <v>704</v>
      </c>
      <c r="C32" s="42">
        <v>454.5</v>
      </c>
      <c r="D32" s="44">
        <v>614.079</v>
      </c>
      <c r="E32" s="42">
        <f t="shared" si="0"/>
        <v>159.57899999999995</v>
      </c>
      <c r="F32" s="45">
        <f t="shared" si="1"/>
        <v>87.22713068181818</v>
      </c>
      <c r="G32" s="10">
        <f>D32/C32*100</f>
        <v>135.1108910891089</v>
      </c>
      <c r="H32" s="4"/>
    </row>
    <row r="33" spans="1:8" s="5" customFormat="1" ht="14.25" customHeight="1">
      <c r="A33" s="13" t="s">
        <v>39</v>
      </c>
      <c r="B33" s="42"/>
      <c r="C33" s="42"/>
      <c r="D33" s="44">
        <v>-0.295</v>
      </c>
      <c r="E33" s="42">
        <f t="shared" si="0"/>
        <v>-0.295</v>
      </c>
      <c r="F33" s="45">
        <v>0</v>
      </c>
      <c r="G33" s="10">
        <v>0</v>
      </c>
      <c r="H33" s="4"/>
    </row>
    <row r="34" spans="1:7" s="4" customFormat="1" ht="68.25" customHeight="1">
      <c r="A34" s="23" t="s">
        <v>31</v>
      </c>
      <c r="B34" s="11">
        <v>200</v>
      </c>
      <c r="C34" s="11">
        <v>100</v>
      </c>
      <c r="D34" s="11">
        <v>118.809</v>
      </c>
      <c r="E34" s="11">
        <f t="shared" si="0"/>
        <v>18.808999999999997</v>
      </c>
      <c r="F34" s="27">
        <f t="shared" si="1"/>
        <v>59.40449999999999</v>
      </c>
      <c r="G34" s="10">
        <f>D34/C34*100</f>
        <v>118.80899999999998</v>
      </c>
    </row>
    <row r="35" spans="1:7" s="4" customFormat="1" ht="38.25" customHeight="1">
      <c r="A35" s="13" t="s">
        <v>16</v>
      </c>
      <c r="B35" s="11"/>
      <c r="C35" s="11"/>
      <c r="D35" s="11">
        <v>140.2</v>
      </c>
      <c r="E35" s="11">
        <f t="shared" si="0"/>
        <v>140.2</v>
      </c>
      <c r="F35" s="27">
        <v>0</v>
      </c>
      <c r="G35" s="10">
        <v>0</v>
      </c>
    </row>
    <row r="36" spans="1:7" s="4" customFormat="1" ht="44.25" customHeight="1">
      <c r="A36" s="13" t="s">
        <v>40</v>
      </c>
      <c r="B36" s="11"/>
      <c r="C36" s="11"/>
      <c r="D36" s="11">
        <v>0.337</v>
      </c>
      <c r="E36" s="11">
        <f t="shared" si="0"/>
        <v>0.337</v>
      </c>
      <c r="F36" s="27">
        <v>0</v>
      </c>
      <c r="G36" s="10">
        <v>0</v>
      </c>
    </row>
    <row r="37" spans="1:7" s="4" customFormat="1" ht="24" customHeight="1">
      <c r="A37" s="13" t="s">
        <v>38</v>
      </c>
      <c r="B37" s="11"/>
      <c r="C37" s="11"/>
      <c r="D37" s="11">
        <v>280.053</v>
      </c>
      <c r="E37" s="11">
        <f t="shared" si="0"/>
        <v>280.053</v>
      </c>
      <c r="F37" s="27">
        <v>0</v>
      </c>
      <c r="G37" s="10">
        <v>0</v>
      </c>
    </row>
    <row r="38" spans="1:7" s="4" customFormat="1" ht="51" customHeight="1">
      <c r="A38" s="13" t="s">
        <v>36</v>
      </c>
      <c r="B38" s="11">
        <v>82.424</v>
      </c>
      <c r="C38" s="11">
        <v>82.424</v>
      </c>
      <c r="D38" s="11">
        <v>82.424</v>
      </c>
      <c r="E38" s="11">
        <f t="shared" si="0"/>
        <v>0</v>
      </c>
      <c r="F38" s="27">
        <f t="shared" si="1"/>
        <v>100</v>
      </c>
      <c r="G38" s="10">
        <f>D38/C38*100</f>
        <v>100</v>
      </c>
    </row>
    <row r="39" spans="1:7" s="4" customFormat="1" ht="21" customHeight="1">
      <c r="A39" s="13" t="s">
        <v>10</v>
      </c>
      <c r="B39" s="11"/>
      <c r="C39" s="11"/>
      <c r="D39" s="11">
        <v>112.263</v>
      </c>
      <c r="E39" s="11">
        <f t="shared" si="0"/>
        <v>112.263</v>
      </c>
      <c r="F39" s="27">
        <v>0</v>
      </c>
      <c r="G39" s="10">
        <v>0</v>
      </c>
    </row>
    <row r="40" spans="1:7" s="2" customFormat="1" ht="19.5" customHeight="1">
      <c r="A40" s="21" t="s">
        <v>17</v>
      </c>
      <c r="B40" s="16">
        <f>SUM(B32:B38)</f>
        <v>986.424</v>
      </c>
      <c r="C40" s="16">
        <f>SUM(C32:C38)</f>
        <v>636.924</v>
      </c>
      <c r="D40" s="16">
        <f>SUM(D32:D39)</f>
        <v>1347.87</v>
      </c>
      <c r="E40" s="16">
        <f>D40-C40</f>
        <v>710.9459999999999</v>
      </c>
      <c r="F40" s="28">
        <f t="shared" si="1"/>
        <v>136.64205250480524</v>
      </c>
      <c r="G40" s="22" t="s">
        <v>51</v>
      </c>
    </row>
    <row r="41" spans="1:7" s="31" customFormat="1" ht="20.25" customHeight="1">
      <c r="A41" s="21" t="s">
        <v>18</v>
      </c>
      <c r="B41" s="16">
        <f>B30+B40</f>
        <v>4227693.808999999</v>
      </c>
      <c r="C41" s="16">
        <f>C30+C40</f>
        <v>2063239.7030000002</v>
      </c>
      <c r="D41" s="16">
        <f>D30+D40</f>
        <v>1859439.4970000004</v>
      </c>
      <c r="E41" s="16">
        <f t="shared" si="0"/>
        <v>-203800.20599999977</v>
      </c>
      <c r="F41" s="39">
        <f t="shared" si="1"/>
        <v>43.98235967424103</v>
      </c>
      <c r="G41" s="22">
        <f>D41/C41*100</f>
        <v>90.12232046021268</v>
      </c>
    </row>
    <row r="42" spans="1:7" s="33" customFormat="1" ht="34.5" customHeight="1">
      <c r="A42" s="72" t="s">
        <v>22</v>
      </c>
      <c r="B42" s="75">
        <v>4000</v>
      </c>
      <c r="C42" s="75">
        <v>2000</v>
      </c>
      <c r="D42" s="9">
        <v>2219.2781</v>
      </c>
      <c r="E42" s="76">
        <f t="shared" si="0"/>
        <v>219.2781</v>
      </c>
      <c r="F42" s="27">
        <f t="shared" si="1"/>
        <v>55.4819525</v>
      </c>
      <c r="G42" s="46" t="s">
        <v>52</v>
      </c>
    </row>
    <row r="43" spans="1:7" ht="23.25" customHeight="1">
      <c r="A43" s="30" t="s">
        <v>19</v>
      </c>
      <c r="B43" s="16">
        <f>B41+B42</f>
        <v>4231693.808999999</v>
      </c>
      <c r="C43" s="16">
        <f>C41+C42</f>
        <v>2065239.7030000002</v>
      </c>
      <c r="D43" s="16">
        <f>D41+D42</f>
        <v>1861658.7751000004</v>
      </c>
      <c r="E43" s="16">
        <f>D43-C43</f>
        <v>-203580.92789999978</v>
      </c>
      <c r="F43" s="41">
        <f t="shared" si="1"/>
        <v>43.99322964106264</v>
      </c>
      <c r="G43" s="22">
        <f>D43/C43*100</f>
        <v>90.14250367140072</v>
      </c>
    </row>
    <row r="45" spans="1:2" ht="12.75">
      <c r="A45" s="6"/>
      <c r="B45" s="7"/>
    </row>
  </sheetData>
  <sheetProtection/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user457b</cp:lastModifiedBy>
  <cp:lastPrinted>2021-04-19T10:39:24Z</cp:lastPrinted>
  <dcterms:created xsi:type="dcterms:W3CDTF">2004-07-02T06:40:36Z</dcterms:created>
  <dcterms:modified xsi:type="dcterms:W3CDTF">2021-06-07T07:59:13Z</dcterms:modified>
  <cp:category/>
  <cp:version/>
  <cp:contentType/>
  <cp:contentStatus/>
</cp:coreProperties>
</file>