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<sst xmlns="http://schemas.openxmlformats.org/spreadsheetml/2006/main" count="138" uniqueCount="128">
  <si>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</si>
  <si>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</si>
  <si>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</si>
  <si>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</si>
  <si>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</si>
  <si>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</si>
  <si>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</si>
  <si>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</si>
  <si>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</si>
  <si>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</si>
  <si>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</si>
  <si>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</si>
  <si>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</si>
  <si>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</si>
  <si>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</si>
  <si>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</si>
  <si>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</si>
  <si>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</si>
  <si>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</si>
  <si>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</si>
  <si>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</si>
  <si>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</si>
  <si>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</si>
  <si>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</si>
  <si>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</si>
  <si>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</si>
  <si>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</si>
  <si>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</si>
  <si>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</si>
  <si>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</si>
  <si>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</si>
  <si>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</si>
  <si>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</si>
  <si>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</si>
  <si>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</si>
  <si>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</si>
  <si>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</si>
  <si>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</si>
  <si>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</si>
  <si>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</si>
  <si>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</si>
  <si>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</si>
  <si>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</si>
  <si>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</si>
  <si>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</si>
  <si>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</si>
  <si>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</si>
  <si>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</si>
  <si>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</si>
  <si>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</si>
  <si>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</si>
  <si>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</si>
  <si>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</si>
  <si>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</si>
  <si>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</si>
  <si>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</si>
  <si>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</si>
  <si>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</si>
  <si>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</si>
  <si>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</si>
  <si>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</si>
  <si>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</si>
  <si>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</si>
  <si>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</si>
  <si>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</si>
  <si>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</si>
  <si>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</si>
  <si>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</si>
  <si>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</si>
  <si>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</si>
  <si>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</si>
  <si>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</si>
  <si>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</si>
  <si>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</si>
  <si>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</si>
  <si>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</si>
  <si>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</si>
  <si>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</si>
  <si>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</si>
  <si>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</si>
  <si>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</si>
  <si>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</si>
  <si>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</si>
  <si>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</si>
  <si>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</si>
  <si>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</si>
  <si>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</si>
  <si>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</si>
  <si>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</si>
  <si>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</si>
  <si>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</si>
  <si>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</si>
  <si>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</si>
  <si>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</si>
  <si>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</si>
  <si>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</si>
  <si>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</si>
  <si>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</si>
  <si>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</si>
  <si>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</si>
  <si>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</si>
  <si>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</si>
  <si>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</si>
  <si>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</si>
  <si>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</si>
  <si>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</si>
  <si>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</si>
  <si>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</si>
  <si>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</si>
  <si>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</si>
  <si>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</si>
  <si>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</si>
  <si>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</si>
  <si>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</si>
  <si>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</si>
  <si>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</si>
  <si>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в 3,1 р.б.</t>
  </si>
  <si>
    <t>в 2,9 р.б.</t>
  </si>
  <si>
    <t>в 4,1 р.б.</t>
  </si>
  <si>
    <t>в 3,1р.б.</t>
  </si>
  <si>
    <t>План на           січень - грудень з урахуванням змін, 
тис. грн.</t>
  </si>
  <si>
    <t>в 2,9 р.б</t>
  </si>
  <si>
    <t>План на               январь - декабрь с учетом изменений,       тыс. грн.</t>
  </si>
  <si>
    <t>Надійшло           з 01 січня            по 07 грудня,            тис. грн.</t>
  </si>
  <si>
    <t xml:space="preserve">Поступило          с 01 января           по 07 декабря,
тыс. грн.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</si>
  <si>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</si>
  <si>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</si>
  <si>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2,0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</si>
</sst>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F23" sqref="F2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125</v>
      </c>
      <c r="B2" s="122"/>
      <c r="C2" s="122"/>
      <c r="D2" s="122"/>
      <c r="E2" s="122"/>
      <c r="F2" s="122"/>
    </row>
    <row r="3" spans="1:6" ht="15">
      <c r="A3" s="26"/>
      <c r="B3" s="66"/>
      <c r="C3" s="27"/>
      <c r="D3" s="67"/>
      <c r="E3" s="28"/>
      <c r="F3" s="29"/>
    </row>
    <row r="4" spans="1:6" ht="93" customHeight="1">
      <c r="A4" s="68" t="s">
        <v>20</v>
      </c>
      <c r="B4" s="69" t="s">
        <v>57</v>
      </c>
      <c r="C4" s="70" t="s">
        <v>120</v>
      </c>
      <c r="D4" s="71" t="s">
        <v>123</v>
      </c>
      <c r="E4" s="72" t="s">
        <v>58</v>
      </c>
      <c r="F4" s="73" t="s">
        <v>59</v>
      </c>
    </row>
    <row r="5" spans="1:6" ht="49.5" customHeight="1" hidden="1">
      <c r="A5" s="68"/>
      <c r="B5" s="69"/>
      <c r="C5" s="70"/>
      <c r="D5" s="71"/>
      <c r="E5" s="72"/>
      <c r="F5" s="73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4" t="s">
        <v>22</v>
      </c>
      <c r="B7" s="44">
        <v>1559650</v>
      </c>
      <c r="C7" s="44">
        <v>1559650</v>
      </c>
      <c r="D7" s="46">
        <v>1462072.194</v>
      </c>
      <c r="E7" s="47">
        <f>D7/B7*100</f>
        <v>93.74360875837527</v>
      </c>
      <c r="F7" s="48">
        <f>D7/C7*100</f>
        <v>93.74360875837527</v>
      </c>
    </row>
    <row r="8" spans="1:6" ht="15">
      <c r="A8" s="57" t="s">
        <v>49</v>
      </c>
      <c r="B8" s="49">
        <v>2250</v>
      </c>
      <c r="C8" s="45">
        <v>2250</v>
      </c>
      <c r="D8" s="46">
        <v>1637.937</v>
      </c>
      <c r="E8" s="47">
        <f aca="true" t="shared" si="0" ref="E8:E59">D8/B8*100</f>
        <v>72.79719999999999</v>
      </c>
      <c r="F8" s="48">
        <f aca="true" t="shared" si="1" ref="F8:F48">D8/C8*100</f>
        <v>72.79719999999999</v>
      </c>
    </row>
    <row r="9" spans="1:6" ht="15">
      <c r="A9" s="56" t="s">
        <v>64</v>
      </c>
      <c r="B9" s="49">
        <v>191790</v>
      </c>
      <c r="C9" s="49">
        <v>191790</v>
      </c>
      <c r="D9" s="46">
        <v>197823.759</v>
      </c>
      <c r="E9" s="47">
        <f t="shared" si="0"/>
        <v>103.146023776005</v>
      </c>
      <c r="F9" s="48">
        <f t="shared" si="1"/>
        <v>103.146023776005</v>
      </c>
    </row>
    <row r="10" spans="1:6" ht="15">
      <c r="A10" s="57" t="s">
        <v>43</v>
      </c>
      <c r="B10" s="50">
        <f>B11+B15+B17</f>
        <v>616550</v>
      </c>
      <c r="C10" s="50">
        <f>C11+C15+C17</f>
        <v>616550</v>
      </c>
      <c r="D10" s="50">
        <f>D11+D15+D16+D17</f>
        <v>563956.3019999999</v>
      </c>
      <c r="E10" s="47">
        <f t="shared" si="0"/>
        <v>91.4696783715838</v>
      </c>
      <c r="F10" s="48">
        <f t="shared" si="1"/>
        <v>91.4696783715838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323020</v>
      </c>
      <c r="D11" s="53">
        <f>SUM(D12:D14)</f>
        <v>270287.315</v>
      </c>
      <c r="E11" s="47">
        <f t="shared" si="0"/>
        <v>83.67510216085692</v>
      </c>
      <c r="F11" s="48">
        <f t="shared" si="1"/>
        <v>83.67510216085692</v>
      </c>
    </row>
    <row r="12" spans="1:6" s="12" customFormat="1" ht="30.75">
      <c r="A12" s="51" t="s">
        <v>45</v>
      </c>
      <c r="B12" s="52">
        <v>27890</v>
      </c>
      <c r="C12" s="52">
        <v>27890</v>
      </c>
      <c r="D12" s="54">
        <v>30107.51</v>
      </c>
      <c r="E12" s="47">
        <f t="shared" si="0"/>
        <v>107.95091430620293</v>
      </c>
      <c r="F12" s="48">
        <f t="shared" si="1"/>
        <v>107.95091430620293</v>
      </c>
    </row>
    <row r="13" spans="1:6" s="12" customFormat="1" ht="15">
      <c r="A13" s="51" t="s">
        <v>24</v>
      </c>
      <c r="B13" s="52">
        <v>291730</v>
      </c>
      <c r="C13" s="52">
        <v>291730</v>
      </c>
      <c r="D13" s="54">
        <v>235956.625</v>
      </c>
      <c r="E13" s="47">
        <f t="shared" si="0"/>
        <v>80.88185136941692</v>
      </c>
      <c r="F13" s="48">
        <f t="shared" si="1"/>
        <v>80.88185136941692</v>
      </c>
    </row>
    <row r="14" spans="1:6" s="12" customFormat="1" ht="15">
      <c r="A14" s="51" t="s">
        <v>25</v>
      </c>
      <c r="B14" s="52">
        <v>3400</v>
      </c>
      <c r="C14" s="52">
        <v>3400</v>
      </c>
      <c r="D14" s="78">
        <v>4223.18</v>
      </c>
      <c r="E14" s="47">
        <f t="shared" si="0"/>
        <v>124.21117647058824</v>
      </c>
      <c r="F14" s="48">
        <f t="shared" si="1"/>
        <v>124.21117647058824</v>
      </c>
    </row>
    <row r="15" spans="1:6" s="12" customFormat="1" ht="15">
      <c r="A15" s="55" t="s">
        <v>26</v>
      </c>
      <c r="B15" s="52">
        <v>350</v>
      </c>
      <c r="C15" s="52">
        <v>350</v>
      </c>
      <c r="D15" s="54">
        <v>474.681</v>
      </c>
      <c r="E15" s="47">
        <f t="shared" si="0"/>
        <v>135.62314285714285</v>
      </c>
      <c r="F15" s="48">
        <f t="shared" si="1"/>
        <v>135.62314285714285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2">
        <v>293180</v>
      </c>
      <c r="D17" s="54">
        <v>293201.512</v>
      </c>
      <c r="E17" s="47">
        <f t="shared" si="0"/>
        <v>100.00733747186028</v>
      </c>
      <c r="F17" s="48">
        <f t="shared" si="1"/>
        <v>100.00733747186028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20136.986</v>
      </c>
      <c r="E18" s="47">
        <f t="shared" si="0"/>
        <v>158.55894488188977</v>
      </c>
      <c r="F18" s="48">
        <f t="shared" si="1"/>
        <v>158.55894488188977</v>
      </c>
    </row>
    <row r="19" spans="1:6" ht="15">
      <c r="A19" s="56" t="s">
        <v>28</v>
      </c>
      <c r="B19" s="49">
        <v>500</v>
      </c>
      <c r="C19" s="49">
        <v>500</v>
      </c>
      <c r="D19" s="44">
        <v>703.25</v>
      </c>
      <c r="E19" s="47">
        <f t="shared" si="0"/>
        <v>140.65</v>
      </c>
      <c r="F19" s="48">
        <f t="shared" si="1"/>
        <v>140.65</v>
      </c>
    </row>
    <row r="20" spans="1:6" ht="15">
      <c r="A20" s="56" t="s">
        <v>60</v>
      </c>
      <c r="B20" s="49">
        <v>30390</v>
      </c>
      <c r="C20" s="49">
        <v>30390</v>
      </c>
      <c r="D20" s="46">
        <v>28713.782</v>
      </c>
      <c r="E20" s="47">
        <f t="shared" si="0"/>
        <v>94.48431062849622</v>
      </c>
      <c r="F20" s="48">
        <f t="shared" si="1"/>
        <v>94.48431062849622</v>
      </c>
    </row>
    <row r="21" spans="1:6" ht="61.5">
      <c r="A21" s="56" t="s">
        <v>29</v>
      </c>
      <c r="B21" s="49">
        <v>10000</v>
      </c>
      <c r="C21" s="49">
        <v>10000</v>
      </c>
      <c r="D21" s="46">
        <v>10803.932</v>
      </c>
      <c r="E21" s="47">
        <f t="shared" si="0"/>
        <v>108.03932</v>
      </c>
      <c r="F21" s="48">
        <f t="shared" si="1"/>
        <v>108.03932</v>
      </c>
    </row>
    <row r="22" spans="1:6" ht="15">
      <c r="A22" s="56" t="s">
        <v>30</v>
      </c>
      <c r="B22" s="49">
        <v>650</v>
      </c>
      <c r="C22" s="49">
        <v>650</v>
      </c>
      <c r="D22" s="46">
        <v>511.657</v>
      </c>
      <c r="E22" s="47">
        <f t="shared" si="0"/>
        <v>78.71646153846153</v>
      </c>
      <c r="F22" s="48">
        <f t="shared" si="1"/>
        <v>78.71646153846153</v>
      </c>
    </row>
    <row r="23" spans="1:6" ht="15">
      <c r="A23" s="57" t="s">
        <v>31</v>
      </c>
      <c r="B23" s="49">
        <v>4000</v>
      </c>
      <c r="C23" s="49">
        <v>4000</v>
      </c>
      <c r="D23" s="44">
        <v>8043.968</v>
      </c>
      <c r="E23" s="112" t="s">
        <v>127</v>
      </c>
      <c r="F23" s="112" t="s">
        <v>127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2294403.767</v>
      </c>
      <c r="E24" s="80">
        <f t="shared" si="0"/>
        <v>94.47900608611147</v>
      </c>
      <c r="F24" s="81">
        <f t="shared" si="1"/>
        <v>94.47900608611147</v>
      </c>
    </row>
    <row r="25" spans="1:6" ht="15">
      <c r="A25" s="57" t="s">
        <v>33</v>
      </c>
      <c r="B25" s="49">
        <f>SUM(B26:B43)</f>
        <v>2124306.683</v>
      </c>
      <c r="C25" s="45">
        <f>SUM(C26:C43)</f>
        <v>2124306.683</v>
      </c>
      <c r="D25" s="45">
        <f>SUM(D26:D43)</f>
        <v>1916604.7989999999</v>
      </c>
      <c r="E25" s="47">
        <f t="shared" si="0"/>
        <v>90.22260365406946</v>
      </c>
      <c r="F25" s="48">
        <f t="shared" si="1"/>
        <v>90.22260365406946</v>
      </c>
    </row>
    <row r="26" spans="1:6" ht="66" customHeight="1">
      <c r="A26" s="105" t="s">
        <v>95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5" t="s">
        <v>34</v>
      </c>
      <c r="B27" s="103">
        <v>411622.4</v>
      </c>
      <c r="C27" s="103">
        <v>411622.4</v>
      </c>
      <c r="D27" s="61">
        <v>394951.7</v>
      </c>
      <c r="E27" s="47">
        <f t="shared" si="0"/>
        <v>95.95000174917594</v>
      </c>
      <c r="F27" s="48">
        <f t="shared" si="1"/>
        <v>95.95000174917594</v>
      </c>
    </row>
    <row r="28" spans="1:6" ht="34.5" customHeight="1">
      <c r="A28" s="75" t="s">
        <v>35</v>
      </c>
      <c r="B28" s="103">
        <v>461781.9</v>
      </c>
      <c r="C28" s="103">
        <v>461781.9</v>
      </c>
      <c r="D28" s="61">
        <v>442541</v>
      </c>
      <c r="E28" s="47">
        <f t="shared" si="0"/>
        <v>95.8333360402389</v>
      </c>
      <c r="F28" s="48">
        <f t="shared" si="1"/>
        <v>95.8333360402389</v>
      </c>
    </row>
    <row r="29" spans="1:6" ht="66.75" customHeight="1">
      <c r="A29" s="75" t="s">
        <v>103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</row>
    <row r="30" spans="1:6" ht="180" customHeight="1">
      <c r="A30" s="106" t="s">
        <v>69</v>
      </c>
      <c r="B30" s="110">
        <v>532770.3</v>
      </c>
      <c r="C30" s="110">
        <v>532770.3</v>
      </c>
      <c r="D30" s="61">
        <v>460150.918</v>
      </c>
      <c r="E30" s="47">
        <f t="shared" si="0"/>
        <v>86.36947630151305</v>
      </c>
      <c r="F30" s="48">
        <f t="shared" si="1"/>
        <v>86.36947630151305</v>
      </c>
    </row>
    <row r="31" spans="1:6" ht="99.75" customHeight="1">
      <c r="A31" s="107" t="s">
        <v>70</v>
      </c>
      <c r="B31" s="111">
        <v>1136.5</v>
      </c>
      <c r="C31" s="111">
        <v>1136.5</v>
      </c>
      <c r="D31" s="61">
        <v>1087.569</v>
      </c>
      <c r="E31" s="47">
        <f t="shared" si="0"/>
        <v>95.69458864936207</v>
      </c>
      <c r="F31" s="48">
        <f t="shared" si="1"/>
        <v>95.69458864936207</v>
      </c>
    </row>
    <row r="32" spans="1:6" ht="286.5" customHeight="1">
      <c r="A32" s="108" t="s">
        <v>71</v>
      </c>
      <c r="B32" s="111">
        <v>599918.8</v>
      </c>
      <c r="C32" s="111">
        <v>599918.8</v>
      </c>
      <c r="D32" s="61">
        <v>505680.32</v>
      </c>
      <c r="E32" s="47">
        <f t="shared" si="0"/>
        <v>84.29146077769191</v>
      </c>
      <c r="F32" s="48">
        <f t="shared" si="1"/>
        <v>84.29146077769191</v>
      </c>
    </row>
    <row r="33" spans="1:6" ht="300" customHeight="1">
      <c r="A33" s="108" t="s">
        <v>99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08" t="s">
        <v>109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08" t="s">
        <v>72</v>
      </c>
      <c r="B35" s="111">
        <v>4499.6</v>
      </c>
      <c r="C35" s="111">
        <v>4499.6</v>
      </c>
      <c r="D35" s="61">
        <v>4119.561</v>
      </c>
      <c r="E35" s="47">
        <f t="shared" si="0"/>
        <v>91.55393812783356</v>
      </c>
      <c r="F35" s="48">
        <f t="shared" si="1"/>
        <v>91.55393812783356</v>
      </c>
    </row>
    <row r="36" spans="1:6" ht="128.25" customHeight="1">
      <c r="A36" s="108" t="s">
        <v>112</v>
      </c>
      <c r="B36" s="111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ht="52.5" customHeight="1">
      <c r="A37" s="108" t="s">
        <v>92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08" t="s">
        <v>97</v>
      </c>
      <c r="B38" s="111">
        <v>5962.19</v>
      </c>
      <c r="C38" s="111">
        <v>5962.19</v>
      </c>
      <c r="D38" s="61">
        <v>5962.19</v>
      </c>
      <c r="E38" s="47">
        <f t="shared" si="0"/>
        <v>100</v>
      </c>
      <c r="F38" s="48">
        <f t="shared" si="1"/>
        <v>100</v>
      </c>
    </row>
    <row r="39" spans="1:6" ht="82.5" customHeight="1">
      <c r="A39" s="108" t="s">
        <v>98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08" t="s">
        <v>75</v>
      </c>
      <c r="B40" s="103">
        <v>49011.5</v>
      </c>
      <c r="C40" s="103">
        <v>49011.5</v>
      </c>
      <c r="D40" s="61">
        <v>46166.35</v>
      </c>
      <c r="E40" s="47">
        <f t="shared" si="0"/>
        <v>94.19493384205747</v>
      </c>
      <c r="F40" s="48">
        <f t="shared" si="1"/>
        <v>94.19493384205747</v>
      </c>
    </row>
    <row r="41" spans="1:6" ht="49.5" customHeight="1">
      <c r="A41" s="108" t="s">
        <v>105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08" t="s">
        <v>73</v>
      </c>
      <c r="B42" s="111">
        <v>13174.6</v>
      </c>
      <c r="C42" s="111">
        <v>13174.6</v>
      </c>
      <c r="D42" s="61">
        <v>13174.6</v>
      </c>
      <c r="E42" s="47">
        <f t="shared" si="0"/>
        <v>100</v>
      </c>
      <c r="F42" s="48">
        <f t="shared" si="1"/>
        <v>100</v>
      </c>
    </row>
    <row r="43" spans="1:6" ht="20.25" customHeight="1">
      <c r="A43" s="109" t="s">
        <v>74</v>
      </c>
      <c r="B43" s="103">
        <v>8000.991</v>
      </c>
      <c r="C43" s="103">
        <v>8000.991</v>
      </c>
      <c r="D43" s="61">
        <v>6871.407</v>
      </c>
      <c r="E43" s="47">
        <f t="shared" si="0"/>
        <v>85.8819488735833</v>
      </c>
      <c r="F43" s="48">
        <f t="shared" si="1"/>
        <v>85.8819488735833</v>
      </c>
    </row>
    <row r="44" spans="1:6" s="10" customFormat="1" ht="15">
      <c r="A44" s="100" t="s">
        <v>36</v>
      </c>
      <c r="B44" s="59">
        <f>B24+B25</f>
        <v>4552786.683</v>
      </c>
      <c r="C44" s="62">
        <f>C24+C25</f>
        <v>4552786.683</v>
      </c>
      <c r="D44" s="63">
        <f>D24+D25</f>
        <v>4211008.566</v>
      </c>
      <c r="E44" s="80">
        <f t="shared" si="0"/>
        <v>92.49299075934762</v>
      </c>
      <c r="F44" s="81">
        <f t="shared" si="1"/>
        <v>92.49299075934762</v>
      </c>
    </row>
    <row r="45" spans="1:6" ht="15">
      <c r="A45" s="100" t="s">
        <v>37</v>
      </c>
      <c r="B45" s="49"/>
      <c r="C45" s="62"/>
      <c r="D45" s="64"/>
      <c r="E45" s="47"/>
      <c r="F45" s="81"/>
    </row>
    <row r="46" spans="1:6" ht="47.25" customHeight="1">
      <c r="A46" s="104" t="s">
        <v>108</v>
      </c>
      <c r="B46" s="49"/>
      <c r="C46" s="62"/>
      <c r="D46" s="64">
        <v>1.339</v>
      </c>
      <c r="E46" s="47"/>
      <c r="F46" s="81"/>
    </row>
    <row r="47" spans="1:6" ht="48.75" customHeight="1">
      <c r="A47" s="104" t="s">
        <v>91</v>
      </c>
      <c r="B47" s="49"/>
      <c r="C47" s="62"/>
      <c r="D47" s="64">
        <v>-0.487</v>
      </c>
      <c r="E47" s="47"/>
      <c r="F47" s="81"/>
    </row>
    <row r="48" spans="1:6" ht="15">
      <c r="A48" s="56" t="s">
        <v>27</v>
      </c>
      <c r="B48" s="49">
        <v>535</v>
      </c>
      <c r="C48" s="49">
        <v>535</v>
      </c>
      <c r="D48" s="64">
        <v>881.539</v>
      </c>
      <c r="E48" s="112">
        <f t="shared" si="0"/>
        <v>164.77364485981306</v>
      </c>
      <c r="F48" s="48">
        <f t="shared" si="1"/>
        <v>164.77364485981306</v>
      </c>
    </row>
    <row r="49" spans="1:6" ht="30.75">
      <c r="A49" s="56" t="s">
        <v>106</v>
      </c>
      <c r="B49" s="49"/>
      <c r="C49" s="97"/>
      <c r="D49" s="64">
        <v>0.008</v>
      </c>
      <c r="E49" s="112"/>
      <c r="F49" s="48"/>
    </row>
    <row r="50" spans="1:6" ht="69" customHeight="1">
      <c r="A50" s="56" t="s">
        <v>38</v>
      </c>
      <c r="B50" s="49">
        <v>710</v>
      </c>
      <c r="C50" s="49">
        <v>710</v>
      </c>
      <c r="D50" s="49">
        <v>2048.744</v>
      </c>
      <c r="E50" s="112" t="s">
        <v>121</v>
      </c>
      <c r="F50" s="112" t="s">
        <v>121</v>
      </c>
    </row>
    <row r="51" spans="1:6" s="15" customFormat="1" ht="81.75" customHeight="1">
      <c r="A51" s="98" t="s">
        <v>67</v>
      </c>
      <c r="B51" s="49">
        <v>186</v>
      </c>
      <c r="C51" s="49">
        <v>186</v>
      </c>
      <c r="D51" s="49">
        <v>204.008</v>
      </c>
      <c r="E51" s="112">
        <f t="shared" si="0"/>
        <v>109.68172043010753</v>
      </c>
      <c r="F51" s="48">
        <f>D51/C51*100</f>
        <v>109.68172043010753</v>
      </c>
    </row>
    <row r="52" spans="1:6" s="14" customFormat="1" ht="39" customHeight="1">
      <c r="A52" s="56" t="s">
        <v>39</v>
      </c>
      <c r="B52" s="49">
        <v>2500</v>
      </c>
      <c r="C52" s="49">
        <v>2500</v>
      </c>
      <c r="D52" s="49">
        <v>10186.108</v>
      </c>
      <c r="E52" s="112" t="s">
        <v>118</v>
      </c>
      <c r="F52" s="48" t="s">
        <v>118</v>
      </c>
    </row>
    <row r="53" spans="1:6" s="21" customFormat="1" ht="34.5" customHeight="1">
      <c r="A53" s="99" t="s">
        <v>50</v>
      </c>
      <c r="B53" s="49">
        <v>2000</v>
      </c>
      <c r="C53" s="97">
        <v>2000</v>
      </c>
      <c r="D53" s="49"/>
      <c r="E53" s="112"/>
      <c r="F53" s="48"/>
    </row>
    <row r="54" spans="1:6" ht="15">
      <c r="A54" s="56" t="s">
        <v>53</v>
      </c>
      <c r="B54" s="77">
        <v>2000</v>
      </c>
      <c r="C54" s="65">
        <v>2000</v>
      </c>
      <c r="D54" s="65">
        <v>6168.366</v>
      </c>
      <c r="E54" s="112" t="s">
        <v>119</v>
      </c>
      <c r="F54" s="48" t="s">
        <v>116</v>
      </c>
    </row>
    <row r="55" spans="1:6" ht="282.75" customHeight="1">
      <c r="A55" s="56" t="s">
        <v>114</v>
      </c>
      <c r="B55" s="77">
        <v>6639.485</v>
      </c>
      <c r="C55" s="77">
        <v>6639.485</v>
      </c>
      <c r="D55" s="65">
        <v>3064.085</v>
      </c>
      <c r="E55" s="112">
        <f t="shared" si="0"/>
        <v>46.149437795250684</v>
      </c>
      <c r="F55" s="48">
        <f>D55/C55*100</f>
        <v>46.149437795250684</v>
      </c>
    </row>
    <row r="56" spans="1:6" s="10" customFormat="1" ht="15">
      <c r="A56" s="76" t="s">
        <v>40</v>
      </c>
      <c r="B56" s="59">
        <f>SUM(B48:B55)</f>
        <v>14570.485</v>
      </c>
      <c r="C56" s="59">
        <f>SUM(C48:C55)</f>
        <v>14570.485</v>
      </c>
      <c r="D56" s="59">
        <f>SUM(D46:D55)</f>
        <v>22553.71</v>
      </c>
      <c r="E56" s="120">
        <f t="shared" si="0"/>
        <v>154.7903861813797</v>
      </c>
      <c r="F56" s="81">
        <f>D56/C56*100</f>
        <v>154.7903861813797</v>
      </c>
    </row>
    <row r="57" spans="1:6" s="79" customFormat="1" ht="15">
      <c r="A57" s="76" t="s">
        <v>41</v>
      </c>
      <c r="B57" s="59">
        <f>B44+B56</f>
        <v>4567357.1680000005</v>
      </c>
      <c r="C57" s="59">
        <f>C44+C56</f>
        <v>4567357.1680000005</v>
      </c>
      <c r="D57" s="59">
        <f>D44+D56</f>
        <v>4233562.276</v>
      </c>
      <c r="E57" s="80">
        <f t="shared" si="0"/>
        <v>92.69172784780993</v>
      </c>
      <c r="F57" s="81">
        <f>D57/C57*100</f>
        <v>92.69172784780993</v>
      </c>
    </row>
    <row r="58" spans="1:6" s="117" customFormat="1" ht="46.5">
      <c r="A58" s="113" t="s">
        <v>46</v>
      </c>
      <c r="B58" s="114">
        <f>2136+2000</f>
        <v>4136</v>
      </c>
      <c r="C58" s="114">
        <f>2136+2000</f>
        <v>4136</v>
      </c>
      <c r="D58" s="45">
        <f>2267.84292+2000</f>
        <v>4267.84292</v>
      </c>
      <c r="E58" s="115">
        <f t="shared" si="0"/>
        <v>103.18769148936171</v>
      </c>
      <c r="F58" s="116">
        <f>D58/C58*100</f>
        <v>103.18769148936171</v>
      </c>
    </row>
    <row r="59" spans="1:6" s="119" customFormat="1" ht="15">
      <c r="A59" s="57" t="s">
        <v>42</v>
      </c>
      <c r="B59" s="49">
        <f>B57+B58</f>
        <v>4571493.1680000005</v>
      </c>
      <c r="C59" s="114">
        <f>C57+C58</f>
        <v>4571493.1680000005</v>
      </c>
      <c r="D59" s="49">
        <f>D57+D58</f>
        <v>4237830.118919999</v>
      </c>
      <c r="E59" s="47">
        <f t="shared" si="0"/>
        <v>92.70122393673013</v>
      </c>
      <c r="F59" s="48">
        <f>D59/C59*100</f>
        <v>92.70122393673013</v>
      </c>
    </row>
    <row r="60" spans="3:6" ht="12">
      <c r="C60" s="9"/>
      <c r="D60" s="23"/>
      <c r="E60" s="9"/>
      <c r="F60" s="9"/>
    </row>
    <row r="62" spans="1:2" ht="12">
      <c r="A62" s="16"/>
      <c r="B6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2" t="s">
        <v>126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2" t="s">
        <v>0</v>
      </c>
      <c r="B7" s="44">
        <v>1559650</v>
      </c>
      <c r="C7" s="44">
        <v>1559650</v>
      </c>
      <c r="D7" s="46">
        <v>1462072.194</v>
      </c>
      <c r="E7" s="47">
        <f>D7/B7*100</f>
        <v>93.74360875837527</v>
      </c>
      <c r="F7" s="48">
        <f>D7/C7*100</f>
        <v>93.74360875837527</v>
      </c>
    </row>
    <row r="8" spans="1:6" ht="15">
      <c r="A8" s="82" t="s">
        <v>1</v>
      </c>
      <c r="B8" s="49">
        <v>2250</v>
      </c>
      <c r="C8" s="45">
        <v>2250</v>
      </c>
      <c r="D8" s="46">
        <v>1637.937</v>
      </c>
      <c r="E8" s="47">
        <f aca="true" t="shared" si="0" ref="E8:E44">D8/B8*100</f>
        <v>72.79719999999999</v>
      </c>
      <c r="F8" s="48">
        <f aca="true" t="shared" si="1" ref="F8:F44">D8/C8*100</f>
        <v>72.79719999999999</v>
      </c>
    </row>
    <row r="9" spans="1:6" ht="15">
      <c r="A9" s="83" t="s">
        <v>65</v>
      </c>
      <c r="B9" s="49">
        <v>191790</v>
      </c>
      <c r="C9" s="49">
        <v>191790</v>
      </c>
      <c r="D9" s="46">
        <v>197823.759</v>
      </c>
      <c r="E9" s="47">
        <f t="shared" si="0"/>
        <v>103.146023776005</v>
      </c>
      <c r="F9" s="48">
        <f t="shared" si="1"/>
        <v>103.146023776005</v>
      </c>
    </row>
    <row r="10" spans="1:6" s="3" customFormat="1" ht="15">
      <c r="A10" s="82" t="s">
        <v>44</v>
      </c>
      <c r="B10" s="50">
        <f>B11+B15+B17</f>
        <v>616550</v>
      </c>
      <c r="C10" s="50">
        <f>C11+C15+C17</f>
        <v>616550</v>
      </c>
      <c r="D10" s="50">
        <f>D11+D15+D16+D17</f>
        <v>563956.3019999999</v>
      </c>
      <c r="E10" s="47">
        <f t="shared" si="0"/>
        <v>91.4696783715838</v>
      </c>
      <c r="F10" s="48">
        <f t="shared" si="1"/>
        <v>91.4696783715838</v>
      </c>
    </row>
    <row r="11" spans="1:6" s="13" customFormat="1" ht="15">
      <c r="A11" s="84" t="s">
        <v>47</v>
      </c>
      <c r="B11" s="52">
        <f>SUM(B12:B14)</f>
        <v>323020</v>
      </c>
      <c r="C11" s="53">
        <f>SUM(C12:C14)</f>
        <v>323020</v>
      </c>
      <c r="D11" s="53">
        <f>SUM(D12:D14)</f>
        <v>270287.315</v>
      </c>
      <c r="E11" s="47">
        <f t="shared" si="0"/>
        <v>83.67510216085692</v>
      </c>
      <c r="F11" s="48">
        <f t="shared" si="1"/>
        <v>83.67510216085692</v>
      </c>
    </row>
    <row r="12" spans="1:6" s="13" customFormat="1" ht="30.75">
      <c r="A12" s="85" t="s">
        <v>18</v>
      </c>
      <c r="B12" s="52">
        <v>27890</v>
      </c>
      <c r="C12" s="52">
        <v>27890</v>
      </c>
      <c r="D12" s="54">
        <v>30107.51</v>
      </c>
      <c r="E12" s="47">
        <f t="shared" si="0"/>
        <v>107.95091430620293</v>
      </c>
      <c r="F12" s="48">
        <f t="shared" si="1"/>
        <v>107.95091430620293</v>
      </c>
    </row>
    <row r="13" spans="1:6" s="13" customFormat="1" ht="15">
      <c r="A13" s="86" t="s">
        <v>62</v>
      </c>
      <c r="B13" s="52">
        <v>291730</v>
      </c>
      <c r="C13" s="52">
        <v>291730</v>
      </c>
      <c r="D13" s="54">
        <v>235956.625</v>
      </c>
      <c r="E13" s="47">
        <f t="shared" si="0"/>
        <v>80.88185136941692</v>
      </c>
      <c r="F13" s="48">
        <f t="shared" si="1"/>
        <v>80.88185136941692</v>
      </c>
    </row>
    <row r="14" spans="1:6" s="13" customFormat="1" ht="15">
      <c r="A14" s="84" t="s">
        <v>15</v>
      </c>
      <c r="B14" s="52">
        <v>3400</v>
      </c>
      <c r="C14" s="52">
        <v>3400</v>
      </c>
      <c r="D14" s="78">
        <v>4223.18</v>
      </c>
      <c r="E14" s="47">
        <f t="shared" si="0"/>
        <v>124.21117647058824</v>
      </c>
      <c r="F14" s="48">
        <f t="shared" si="1"/>
        <v>124.21117647058824</v>
      </c>
    </row>
    <row r="15" spans="1:6" s="13" customFormat="1" ht="15">
      <c r="A15" s="87" t="s">
        <v>2</v>
      </c>
      <c r="B15" s="52">
        <v>350</v>
      </c>
      <c r="C15" s="52">
        <v>350</v>
      </c>
      <c r="D15" s="54">
        <v>474.681</v>
      </c>
      <c r="E15" s="47">
        <f t="shared" si="0"/>
        <v>135.62314285714285</v>
      </c>
      <c r="F15" s="48">
        <f t="shared" si="1"/>
        <v>135.62314285714285</v>
      </c>
    </row>
    <row r="16" spans="1:6" s="13" customFormat="1" ht="52.5" customHeight="1">
      <c r="A16" s="87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7" t="s">
        <v>87</v>
      </c>
      <c r="B17" s="52">
        <v>293180</v>
      </c>
      <c r="C17" s="52">
        <v>293180</v>
      </c>
      <c r="D17" s="54">
        <v>293201.512</v>
      </c>
      <c r="E17" s="47">
        <f t="shared" si="0"/>
        <v>100.00733747186028</v>
      </c>
      <c r="F17" s="48">
        <f t="shared" si="1"/>
        <v>100.00733747186028</v>
      </c>
    </row>
    <row r="18" spans="1:6" s="13" customFormat="1" ht="30.75">
      <c r="A18" s="88" t="s">
        <v>89</v>
      </c>
      <c r="B18" s="52">
        <v>12700</v>
      </c>
      <c r="C18" s="53">
        <v>12700</v>
      </c>
      <c r="D18" s="46">
        <v>20136.986</v>
      </c>
      <c r="E18" s="47">
        <f t="shared" si="0"/>
        <v>158.55894488188977</v>
      </c>
      <c r="F18" s="48">
        <f t="shared" si="1"/>
        <v>158.55894488188977</v>
      </c>
    </row>
    <row r="19" spans="1:6" ht="30.75" customHeight="1">
      <c r="A19" s="83" t="s">
        <v>10</v>
      </c>
      <c r="B19" s="49">
        <v>500</v>
      </c>
      <c r="C19" s="49">
        <v>500</v>
      </c>
      <c r="D19" s="44">
        <v>703.25</v>
      </c>
      <c r="E19" s="47">
        <f t="shared" si="0"/>
        <v>140.65</v>
      </c>
      <c r="F19" s="48">
        <f t="shared" si="1"/>
        <v>140.65</v>
      </c>
    </row>
    <row r="20" spans="1:6" ht="30.75">
      <c r="A20" s="88" t="s">
        <v>61</v>
      </c>
      <c r="B20" s="49">
        <v>30390</v>
      </c>
      <c r="C20" s="49">
        <v>30390</v>
      </c>
      <c r="D20" s="46">
        <v>28713.782</v>
      </c>
      <c r="E20" s="47">
        <f t="shared" si="0"/>
        <v>94.48431062849622</v>
      </c>
      <c r="F20" s="48">
        <f t="shared" si="1"/>
        <v>94.48431062849622</v>
      </c>
    </row>
    <row r="21" spans="1:6" ht="61.5">
      <c r="A21" s="88" t="s">
        <v>19</v>
      </c>
      <c r="B21" s="49">
        <v>10000</v>
      </c>
      <c r="C21" s="49">
        <v>10000</v>
      </c>
      <c r="D21" s="46">
        <v>10803.932</v>
      </c>
      <c r="E21" s="47">
        <f t="shared" si="0"/>
        <v>108.03932</v>
      </c>
      <c r="F21" s="48">
        <f t="shared" si="1"/>
        <v>108.03932</v>
      </c>
    </row>
    <row r="22" spans="1:6" ht="18" customHeight="1">
      <c r="A22" s="88" t="s">
        <v>3</v>
      </c>
      <c r="B22" s="49">
        <v>650</v>
      </c>
      <c r="C22" s="49">
        <v>650</v>
      </c>
      <c r="D22" s="46">
        <v>511.657</v>
      </c>
      <c r="E22" s="47">
        <f t="shared" si="0"/>
        <v>78.71646153846153</v>
      </c>
      <c r="F22" s="48">
        <f t="shared" si="1"/>
        <v>78.71646153846153</v>
      </c>
    </row>
    <row r="23" spans="1:6" ht="15" customHeight="1">
      <c r="A23" s="89" t="s">
        <v>16</v>
      </c>
      <c r="B23" s="49">
        <v>4000</v>
      </c>
      <c r="C23" s="49">
        <v>4000</v>
      </c>
      <c r="D23" s="44">
        <v>8043.968</v>
      </c>
      <c r="E23" s="112" t="s">
        <v>127</v>
      </c>
      <c r="F23" s="48" t="s">
        <v>127</v>
      </c>
    </row>
    <row r="24" spans="1:6" s="2" customFormat="1" ht="15">
      <c r="A24" s="90" t="s">
        <v>11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2294403.767</v>
      </c>
      <c r="E24" s="80">
        <f t="shared" si="0"/>
        <v>94.47900608611147</v>
      </c>
      <c r="F24" s="81">
        <f t="shared" si="1"/>
        <v>94.47900608611147</v>
      </c>
    </row>
    <row r="25" spans="1:6" s="2" customFormat="1" ht="15">
      <c r="A25" s="89" t="s">
        <v>48</v>
      </c>
      <c r="B25" s="49">
        <f>SUM(B26:B43)</f>
        <v>2124306.683</v>
      </c>
      <c r="C25" s="45">
        <f>SUM(C26:C43)</f>
        <v>2124306.683</v>
      </c>
      <c r="D25" s="45">
        <f>SUM(D26:D43)</f>
        <v>1916604.7989999999</v>
      </c>
      <c r="E25" s="47">
        <f t="shared" si="0"/>
        <v>90.22260365406946</v>
      </c>
      <c r="F25" s="48">
        <f t="shared" si="1"/>
        <v>90.22260365406946</v>
      </c>
    </row>
    <row r="26" spans="1:6" s="2" customFormat="1" ht="77.25">
      <c r="A26" s="87" t="s">
        <v>96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1" t="s">
        <v>4</v>
      </c>
      <c r="B27" s="103">
        <v>411622.4</v>
      </c>
      <c r="C27" s="103">
        <v>411622.4</v>
      </c>
      <c r="D27" s="61">
        <v>394951.7</v>
      </c>
      <c r="E27" s="47">
        <f t="shared" si="0"/>
        <v>95.95000174917594</v>
      </c>
      <c r="F27" s="48">
        <f t="shared" si="1"/>
        <v>95.95000174917594</v>
      </c>
    </row>
    <row r="28" spans="1:7" s="2" customFormat="1" ht="37.5" customHeight="1">
      <c r="A28" s="91" t="s">
        <v>76</v>
      </c>
      <c r="B28" s="103">
        <v>461781.9</v>
      </c>
      <c r="C28" s="103">
        <v>461781.9</v>
      </c>
      <c r="D28" s="61">
        <v>442541</v>
      </c>
      <c r="E28" s="47">
        <f t="shared" si="0"/>
        <v>95.8333360402389</v>
      </c>
      <c r="F28" s="48">
        <f t="shared" si="1"/>
        <v>95.8333360402389</v>
      </c>
      <c r="G28" s="20"/>
    </row>
    <row r="29" spans="1:7" s="2" customFormat="1" ht="67.5" customHeight="1">
      <c r="A29" s="91" t="s">
        <v>104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  <c r="G29" s="20"/>
    </row>
    <row r="30" spans="1:7" s="2" customFormat="1" ht="174" customHeight="1">
      <c r="A30" s="101" t="s">
        <v>78</v>
      </c>
      <c r="B30" s="110">
        <v>532770.3</v>
      </c>
      <c r="C30" s="110">
        <v>532770.3</v>
      </c>
      <c r="D30" s="61">
        <v>460150.918</v>
      </c>
      <c r="E30" s="47">
        <f t="shared" si="0"/>
        <v>86.36947630151305</v>
      </c>
      <c r="F30" s="48">
        <f t="shared" si="1"/>
        <v>86.36947630151305</v>
      </c>
      <c r="G30" s="20"/>
    </row>
    <row r="31" spans="1:7" s="2" customFormat="1" ht="102.75" customHeight="1">
      <c r="A31" s="92" t="s">
        <v>77</v>
      </c>
      <c r="B31" s="111">
        <v>1136.5</v>
      </c>
      <c r="C31" s="111">
        <v>1136.5</v>
      </c>
      <c r="D31" s="61">
        <v>1087.569</v>
      </c>
      <c r="E31" s="47">
        <f t="shared" si="0"/>
        <v>95.69458864936207</v>
      </c>
      <c r="F31" s="48">
        <f t="shared" si="1"/>
        <v>95.69458864936207</v>
      </c>
      <c r="G31" s="20"/>
    </row>
    <row r="32" spans="1:6" s="2" customFormat="1" ht="294">
      <c r="A32" s="84" t="s">
        <v>79</v>
      </c>
      <c r="B32" s="111">
        <v>599918.8</v>
      </c>
      <c r="C32" s="111">
        <v>599918.8</v>
      </c>
      <c r="D32" s="61">
        <v>505680.32</v>
      </c>
      <c r="E32" s="47">
        <f t="shared" si="0"/>
        <v>84.29146077769191</v>
      </c>
      <c r="F32" s="48">
        <f t="shared" si="1"/>
        <v>84.29146077769191</v>
      </c>
    </row>
    <row r="33" spans="1:6" s="2" customFormat="1" ht="294">
      <c r="A33" s="84" t="s">
        <v>100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4" t="s">
        <v>111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2" t="s">
        <v>80</v>
      </c>
      <c r="B35" s="111">
        <v>4499.6</v>
      </c>
      <c r="C35" s="111">
        <v>4499.6</v>
      </c>
      <c r="D35" s="61">
        <v>4119.561</v>
      </c>
      <c r="E35" s="47">
        <f t="shared" si="0"/>
        <v>91.55393812783356</v>
      </c>
      <c r="F35" s="48">
        <f t="shared" si="1"/>
        <v>91.55393812783356</v>
      </c>
    </row>
    <row r="36" spans="1:6" s="2" customFormat="1" ht="129" customHeight="1">
      <c r="A36" s="102" t="s">
        <v>113</v>
      </c>
      <c r="B36" s="111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s="2" customFormat="1" ht="65.25" customHeight="1">
      <c r="A37" s="102" t="s">
        <v>94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2" t="s">
        <v>101</v>
      </c>
      <c r="B38" s="111">
        <v>5962.19</v>
      </c>
      <c r="C38" s="111">
        <v>5962.19</v>
      </c>
      <c r="D38" s="61">
        <v>5962.19</v>
      </c>
      <c r="E38" s="47">
        <f t="shared" si="0"/>
        <v>100</v>
      </c>
      <c r="F38" s="48">
        <f t="shared" si="1"/>
        <v>100</v>
      </c>
    </row>
    <row r="39" spans="1:6" s="2" customFormat="1" ht="102.75" customHeight="1">
      <c r="A39" s="102" t="s">
        <v>102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3" t="s">
        <v>81</v>
      </c>
      <c r="B40" s="103">
        <v>49011.5</v>
      </c>
      <c r="C40" s="103">
        <v>49011.5</v>
      </c>
      <c r="D40" s="61">
        <v>46166.35</v>
      </c>
      <c r="E40" s="47">
        <f t="shared" si="0"/>
        <v>94.19493384205747</v>
      </c>
      <c r="F40" s="48">
        <f t="shared" si="1"/>
        <v>94.19493384205747</v>
      </c>
    </row>
    <row r="41" spans="1:6" s="2" customFormat="1" ht="66.75" customHeight="1">
      <c r="A41" s="93" t="s">
        <v>93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4" t="s">
        <v>82</v>
      </c>
      <c r="B42" s="111">
        <v>13174.6</v>
      </c>
      <c r="C42" s="111">
        <v>13174.6</v>
      </c>
      <c r="D42" s="61">
        <v>13174.6</v>
      </c>
      <c r="E42" s="47">
        <f t="shared" si="0"/>
        <v>100</v>
      </c>
      <c r="F42" s="48">
        <f t="shared" si="1"/>
        <v>100</v>
      </c>
    </row>
    <row r="43" spans="1:6" ht="17.25" customHeight="1">
      <c r="A43" s="94" t="s">
        <v>83</v>
      </c>
      <c r="B43" s="103">
        <v>8000.991</v>
      </c>
      <c r="C43" s="103">
        <v>8000.991</v>
      </c>
      <c r="D43" s="61">
        <v>6871.407</v>
      </c>
      <c r="E43" s="47">
        <f t="shared" si="0"/>
        <v>85.8819488735833</v>
      </c>
      <c r="F43" s="48">
        <f t="shared" si="1"/>
        <v>85.8819488735833</v>
      </c>
    </row>
    <row r="44" spans="1:6" ht="15">
      <c r="A44" s="95" t="s">
        <v>12</v>
      </c>
      <c r="B44" s="59">
        <f>B24+B25</f>
        <v>4552786.683</v>
      </c>
      <c r="C44" s="62">
        <f>C24+C25</f>
        <v>4552786.683</v>
      </c>
      <c r="D44" s="63">
        <f>D24+D25</f>
        <v>4211008.566</v>
      </c>
      <c r="E44" s="80">
        <f t="shared" si="0"/>
        <v>92.49299075934762</v>
      </c>
      <c r="F44" s="81">
        <f t="shared" si="1"/>
        <v>92.49299075934762</v>
      </c>
    </row>
    <row r="45" spans="1:6" ht="15">
      <c r="A45" s="95" t="s">
        <v>13</v>
      </c>
      <c r="B45" s="49"/>
      <c r="C45" s="62"/>
      <c r="D45" s="64"/>
      <c r="E45" s="47"/>
      <c r="F45" s="81"/>
    </row>
    <row r="46" spans="1:6" ht="39" customHeight="1">
      <c r="A46" s="88" t="s">
        <v>110</v>
      </c>
      <c r="B46" s="49"/>
      <c r="C46" s="62"/>
      <c r="D46" s="64">
        <v>1.339</v>
      </c>
      <c r="E46" s="47"/>
      <c r="F46" s="81"/>
    </row>
    <row r="47" spans="1:6" ht="48.75" customHeight="1">
      <c r="A47" s="83" t="s">
        <v>90</v>
      </c>
      <c r="B47" s="49"/>
      <c r="C47" s="62"/>
      <c r="D47" s="64">
        <v>-0.487</v>
      </c>
      <c r="E47" s="47"/>
      <c r="F47" s="81"/>
    </row>
    <row r="48" spans="1:6" s="11" customFormat="1" ht="21.75" customHeight="1">
      <c r="A48" s="88" t="s">
        <v>66</v>
      </c>
      <c r="B48" s="49">
        <v>535</v>
      </c>
      <c r="C48" s="49">
        <v>535</v>
      </c>
      <c r="D48" s="64">
        <v>881.539</v>
      </c>
      <c r="E48" s="112">
        <f>D48/B48*100</f>
        <v>164.77364485981306</v>
      </c>
      <c r="F48" s="48">
        <f>D48/C48*100</f>
        <v>164.77364485981306</v>
      </c>
    </row>
    <row r="49" spans="1:6" s="11" customFormat="1" ht="33" customHeight="1">
      <c r="A49" s="56" t="s">
        <v>107</v>
      </c>
      <c r="B49" s="49"/>
      <c r="C49" s="97"/>
      <c r="D49" s="64">
        <v>0.008</v>
      </c>
      <c r="E49" s="112"/>
      <c r="F49" s="48"/>
    </row>
    <row r="50" spans="1:6" s="19" customFormat="1" ht="66.75" customHeight="1">
      <c r="A50" s="88" t="s">
        <v>17</v>
      </c>
      <c r="B50" s="49">
        <v>710</v>
      </c>
      <c r="C50" s="49">
        <v>710</v>
      </c>
      <c r="D50" s="49">
        <v>2048.744</v>
      </c>
      <c r="E50" s="112" t="s">
        <v>117</v>
      </c>
      <c r="F50" s="112" t="s">
        <v>117</v>
      </c>
    </row>
    <row r="51" spans="1:6" s="25" customFormat="1" ht="77.25">
      <c r="A51" s="88" t="s">
        <v>68</v>
      </c>
      <c r="B51" s="49">
        <v>186</v>
      </c>
      <c r="C51" s="49">
        <v>186</v>
      </c>
      <c r="D51" s="49">
        <v>204.008</v>
      </c>
      <c r="E51" s="112">
        <f aca="true" t="shared" si="2" ref="E51:E59">D51/B51*100</f>
        <v>109.68172043010753</v>
      </c>
      <c r="F51" s="48">
        <f>D51/C51*100</f>
        <v>109.68172043010753</v>
      </c>
    </row>
    <row r="52" spans="1:6" ht="46.5">
      <c r="A52" s="88" t="s">
        <v>5</v>
      </c>
      <c r="B52" s="49">
        <v>2500</v>
      </c>
      <c r="C52" s="49">
        <v>2500</v>
      </c>
      <c r="D52" s="49">
        <v>10186.108</v>
      </c>
      <c r="E52" s="112" t="s">
        <v>118</v>
      </c>
      <c r="F52" s="48" t="s">
        <v>118</v>
      </c>
    </row>
    <row r="53" spans="1:6" s="2" customFormat="1" ht="30.75">
      <c r="A53" s="96" t="s">
        <v>51</v>
      </c>
      <c r="B53" s="49">
        <v>2000</v>
      </c>
      <c r="C53" s="97">
        <v>2000</v>
      </c>
      <c r="D53" s="49"/>
      <c r="E53" s="112"/>
      <c r="F53" s="48"/>
    </row>
    <row r="54" spans="1:6" s="25" customFormat="1" ht="15">
      <c r="A54" s="88" t="s">
        <v>54</v>
      </c>
      <c r="B54" s="77">
        <v>2000</v>
      </c>
      <c r="C54" s="65">
        <v>2000</v>
      </c>
      <c r="D54" s="65">
        <v>6168.366</v>
      </c>
      <c r="E54" s="112" t="s">
        <v>119</v>
      </c>
      <c r="F54" s="48" t="s">
        <v>116</v>
      </c>
    </row>
    <row r="55" spans="1:6" s="25" customFormat="1" ht="294">
      <c r="A55" s="88" t="s">
        <v>115</v>
      </c>
      <c r="B55" s="77">
        <v>6639.485</v>
      </c>
      <c r="C55" s="77">
        <v>6639.485</v>
      </c>
      <c r="D55" s="65">
        <v>3064.085</v>
      </c>
      <c r="E55" s="112">
        <f t="shared" si="2"/>
        <v>46.149437795250684</v>
      </c>
      <c r="F55" s="48">
        <f>D55/C55*100</f>
        <v>46.149437795250684</v>
      </c>
    </row>
    <row r="56" spans="1:6" s="25" customFormat="1" ht="15">
      <c r="A56" s="88" t="s">
        <v>6</v>
      </c>
      <c r="B56" s="49">
        <f>SUM(B48:B55)</f>
        <v>14570.485</v>
      </c>
      <c r="C56" s="49">
        <f>SUM(C48:C55)</f>
        <v>14570.485</v>
      </c>
      <c r="D56" s="49">
        <f>SUM(D46:D55)</f>
        <v>22553.71</v>
      </c>
      <c r="E56" s="112">
        <f t="shared" si="2"/>
        <v>154.7903861813797</v>
      </c>
      <c r="F56" s="48">
        <f>D56/C56*100</f>
        <v>154.7903861813797</v>
      </c>
    </row>
    <row r="57" spans="1:6" s="25" customFormat="1" ht="15">
      <c r="A57" s="88" t="s">
        <v>7</v>
      </c>
      <c r="B57" s="49">
        <f>B44+B56</f>
        <v>4567357.1680000005</v>
      </c>
      <c r="C57" s="49">
        <f>C44+C56</f>
        <v>4567357.1680000005</v>
      </c>
      <c r="D57" s="49">
        <f>D44+D56</f>
        <v>4233562.276</v>
      </c>
      <c r="E57" s="47">
        <f t="shared" si="2"/>
        <v>92.69172784780993</v>
      </c>
      <c r="F57" s="48">
        <f>D57/C57*100</f>
        <v>92.69172784780993</v>
      </c>
    </row>
    <row r="58" spans="1:6" s="25" customFormat="1" ht="54" customHeight="1">
      <c r="A58" s="118" t="s">
        <v>63</v>
      </c>
      <c r="B58" s="114">
        <f>2136+2000</f>
        <v>4136</v>
      </c>
      <c r="C58" s="114">
        <f>2136+2000</f>
        <v>4136</v>
      </c>
      <c r="D58" s="45">
        <f>2267.84292+2000</f>
        <v>4267.84292</v>
      </c>
      <c r="E58" s="115">
        <f t="shared" si="2"/>
        <v>103.18769148936171</v>
      </c>
      <c r="F58" s="116">
        <f>D58/C58*100</f>
        <v>103.18769148936171</v>
      </c>
    </row>
    <row r="59" spans="1:6" ht="15">
      <c r="A59" s="121" t="s">
        <v>14</v>
      </c>
      <c r="B59" s="49">
        <f>B57+B58</f>
        <v>4571493.1680000005</v>
      </c>
      <c r="C59" s="114">
        <f>C57+C58</f>
        <v>4571493.1680000005</v>
      </c>
      <c r="D59" s="49">
        <f>D57+D58</f>
        <v>4237830.118919999</v>
      </c>
      <c r="E59" s="47">
        <f t="shared" si="2"/>
        <v>92.70122393673013</v>
      </c>
      <c r="F59" s="48">
        <f>D59/C59*100</f>
        <v>92.70122393673013</v>
      </c>
    </row>
    <row r="60" spans="1:6" ht="15">
      <c r="A60" s="28"/>
      <c r="C60" s="1"/>
      <c r="F6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2018-11-26T12:00:27Z</cp:lastPrinted>
  <dcterms:created xsi:type="dcterms:W3CDTF">2004-07-02T06:40:36Z</dcterms:created>
  <dcterms:modified xsi:type="dcterms:W3CDTF">2018-12-11T08:06:37Z</dcterms:modified>
  <cp:category/>
  <cp:version/>
  <cp:contentType/>
  <cp:contentStatus/>
</cp:coreProperties>
</file>