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40" windowHeight="6240" activeTab="0"/>
  </bookViews>
  <sheets>
    <sheet name="Укр" sheetId="1" r:id="rId1"/>
    <sheet name="Рус" sheetId="2" r:id="rId2"/>
  </sheets>
  <definedNames>
    <definedName name="_xlnm.Print_Area" localSheetId="0">'Укр'!$A$2:$F$47</definedName>
  </definedNames>
  <calcPr fullCalcOnLoad="1"/>
</workbook>
</file>

<file path=xl/sharedStrings.xml><?xml version="1.0" encoding="utf-8"?>
<sst xmlns="http://schemas.openxmlformats.org/spreadsheetml/2006/main" count="118" uniqueCount="109">
  <si>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</si>
  <si>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</si>
  <si>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</si>
  <si>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</si>
  <si>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</si>
  <si>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</si>
  <si>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</si>
  <si>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</si>
  <si>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</si>
  <si>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</si>
  <si>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</si>
  <si>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</si>
  <si>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</si>
  <si>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</si>
  <si>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</si>
  <si>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</si>
  <si>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</si>
  <si>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</si>
  <si>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</si>
  <si>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</si>
  <si>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</si>
  <si>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</si>
  <si>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</si>
  <si>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</si>
  <si>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</si>
  <si>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Акцизный налог c реализации субъектами  хозяйствования розничной торговли подакцизных товаров </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</si>
  <si>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</si>
  <si>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</si>
  <si>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</si>
  <si>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</si>
  <si>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Акцизний податок з реалізації суб'єктами господарювання роздрібної торгівлі підакцизних товарів</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</si>
  <si>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</si>
  <si>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</si>
  <si>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</si>
  <si>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</si>
  <si>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</si>
  <si>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</si>
  <si>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</si>
  <si>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</si>
  <si>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</si>
  <si>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</si>
  <si>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</si>
  <si>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</si>
  <si>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</si>
  <si>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</si>
  <si>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</si>
  <si>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</si>
  <si>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</si>
  <si>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</si>
  <si>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</si>
  <si>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</si>
  <si>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</si>
  <si>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</si>
  <si>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</si>
  <si>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</si>
  <si>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</si>
  <si>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</si>
  <si>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</si>
  <si>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</si>
  <si>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</si>
  <si>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</si>
  <si>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</si>
  <si>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</si>
  <si>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</si>
  <si>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</si>
  <si>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</si>
  <si>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</si>
  <si>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Екологический налог</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</si>
  <si>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</si>
  <si>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</si>
  <si>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</si>
  <si>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</si>
  <si>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</si>
  <si>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</si>
  <si>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Збір за забруднення навколишнього природного середовища</t>
  </si>
  <si>
    <t>Сбор за загрязнение окружающей природной среды</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</si>
  <si>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</si>
  <si>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</si>
  <si>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</si>
  <si>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</si>
  <si>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</si>
  <si>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</si>
  <si>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</si>
  <si>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</si>
  <si>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</si>
  <si>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</si>
  <si>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</si>
  <si>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</si>
  <si>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Щотижнева інформація про надходження  до  міського бюджету м.Миколаєва за  
2017 рік (без власних надходжень бюджетних установ)</t>
  </si>
  <si>
    <t>Еженедельная информация о поступлениях в городской бюджет г. Николаева 
за  2017 год                                                                 
(без собственных поступлений бюджетных учреждений )</t>
  </si>
  <si>
    <t>в 4,1 р.б</t>
  </si>
  <si>
    <t>в 4,1 р.б.</t>
  </si>
  <si>
    <t>План на
 январь- апрель с учетом изменений, тыс. грн.</t>
  </si>
  <si>
    <t>План на           січень - квітень   з урахуванням змін, 
тис. грн.</t>
  </si>
  <si>
    <t>Плата за размещение временно свободных средств местных бюджетов</t>
  </si>
  <si>
    <t>Плата за розміщення тимчасово вільних коштів місцевих бюджетів</t>
  </si>
  <si>
    <t>Субвенция из государственного бюджета местным бюджетам на выплату денежной компенсации за надлежащие для получения обитаемые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</si>
  <si>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</si>
  <si>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 в 3,5 р.б.</t>
  </si>
  <si>
    <t>в 3,7 р.б.</t>
  </si>
  <si>
    <t>в 2,7 р.б.</t>
  </si>
  <si>
    <t>в 3,5 р.б.</t>
  </si>
  <si>
    <t>в 1,6 р.б.</t>
  </si>
  <si>
    <t>в 5,8 р.б.</t>
  </si>
  <si>
    <t>в 14,2 р.б.</t>
  </si>
  <si>
    <t>в 3,2 р.б.</t>
  </si>
  <si>
    <t xml:space="preserve">Поступило          с 01 января
по 14 апреля,
тыс. грн. </t>
  </si>
  <si>
    <t xml:space="preserve">Надійшло з
 01 січня по 
14 квітня            тис. грн. </t>
  </si>
  <si>
    <t>в 4,4 р.б</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</si>
</sst>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59">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medium"/>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10">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0" fillId="0" borderId="0" xfId="0" applyFont="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0" fontId="18" fillId="0" borderId="12" xfId="0" applyFont="1" applyBorder="1" applyAlignment="1">
      <alignment/>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0" fontId="18" fillId="0" borderId="12" xfId="0" applyFont="1" applyBorder="1" applyAlignment="1">
      <alignment wrapText="1"/>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0" fontId="19" fillId="0" borderId="12" xfId="0" applyNumberFormat="1" applyFont="1" applyFill="1" applyBorder="1" applyAlignment="1">
      <alignment vertical="top" wrapText="1"/>
    </xf>
    <xf numFmtId="197" fontId="19" fillId="0" borderId="12" xfId="0" applyNumberFormat="1" applyFont="1" applyFill="1" applyBorder="1" applyAlignment="1">
      <alignment/>
    </xf>
    <xf numFmtId="0" fontId="21" fillId="0" borderId="12" xfId="0" applyNumberFormat="1" applyFont="1" applyBorder="1" applyAlignment="1">
      <alignment vertical="top" wrapText="1"/>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7" fillId="0" borderId="12" xfId="0" applyFont="1" applyBorder="1" applyAlignment="1">
      <alignment/>
    </xf>
    <xf numFmtId="0" fontId="19" fillId="0" borderId="12" xfId="0" applyFont="1" applyBorder="1" applyAlignment="1">
      <alignment horizontal="left" vertical="top" wrapText="1"/>
    </xf>
    <xf numFmtId="197" fontId="20" fillId="0" borderId="12" xfId="0" applyNumberFormat="1" applyFont="1" applyBorder="1" applyAlignment="1">
      <alignment horizontal="right"/>
    </xf>
    <xf numFmtId="197" fontId="19" fillId="0" borderId="12" xfId="0" applyNumberFormat="1" applyFont="1" applyBorder="1" applyAlignment="1">
      <alignment/>
    </xf>
    <xf numFmtId="0" fontId="19" fillId="0" borderId="12" xfId="0" applyFont="1" applyBorder="1" applyAlignment="1">
      <alignment/>
    </xf>
    <xf numFmtId="0" fontId="19" fillId="0" borderId="12" xfId="0" applyNumberFormat="1" applyFont="1" applyFill="1" applyBorder="1" applyAlignment="1">
      <alignment horizontal="left" vertical="top" wrapText="1"/>
    </xf>
    <xf numFmtId="0" fontId="16" fillId="0" borderId="12" xfId="0" applyFont="1" applyBorder="1" applyAlignment="1">
      <alignment wrapText="1"/>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0" fontId="16" fillId="0" borderId="12" xfId="0" applyFont="1" applyBorder="1" applyAlignment="1">
      <alignment vertical="top" wrapText="1"/>
    </xf>
    <xf numFmtId="197" fontId="17" fillId="0" borderId="12" xfId="0" applyNumberFormat="1" applyFont="1" applyBorder="1" applyAlignment="1">
      <alignment/>
    </xf>
    <xf numFmtId="0" fontId="17" fillId="0" borderId="12" xfId="0" applyFont="1" applyBorder="1" applyAlignment="1">
      <alignment wrapText="1"/>
    </xf>
    <xf numFmtId="197" fontId="17" fillId="0" borderId="12" xfId="0" applyNumberFormat="1" applyFont="1" applyBorder="1" applyAlignment="1">
      <alignment vertical="top" wrapText="1"/>
    </xf>
    <xf numFmtId="197" fontId="17" fillId="0" borderId="12" xfId="0" applyNumberFormat="1" applyFont="1" applyBorder="1" applyAlignment="1">
      <alignment wrapText="1"/>
    </xf>
    <xf numFmtId="0" fontId="16" fillId="0" borderId="12" xfId="0" applyFont="1" applyBorder="1" applyAlignment="1">
      <alignment/>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7" fillId="0" borderId="12" xfId="0" applyFont="1" applyFill="1" applyBorder="1" applyAlignment="1">
      <alignmen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3" xfId="53" applyNumberFormat="1" applyFont="1" applyBorder="1" applyAlignment="1">
      <alignment horizontal="left" vertical="center" wrapText="1"/>
      <protection/>
    </xf>
    <xf numFmtId="0" fontId="20" fillId="0" borderId="0" xfId="0" applyNumberFormat="1" applyFont="1" applyAlignment="1">
      <alignment wrapText="1"/>
    </xf>
    <xf numFmtId="0" fontId="18" fillId="0" borderId="12" xfId="0" applyFont="1" applyFill="1" applyBorder="1" applyAlignment="1">
      <alignment horizontal="left" wrapText="1"/>
    </xf>
    <xf numFmtId="197" fontId="18" fillId="0" borderId="12" xfId="0" applyNumberFormat="1" applyFont="1" applyFill="1" applyBorder="1" applyAlignment="1">
      <alignment/>
    </xf>
    <xf numFmtId="196"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8" fillId="0" borderId="12" xfId="0" applyFont="1" applyFill="1" applyBorder="1" applyAlignment="1">
      <alignment vertical="center" wrapText="1"/>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0"/>
  <sheetViews>
    <sheetView tabSelected="1" zoomScale="75" zoomScaleNormal="75" zoomScaleSheetLayoutView="75" zoomScalePageLayoutView="0" workbookViewId="0" topLeftCell="A1">
      <selection activeCell="D24" sqref="D24"/>
    </sheetView>
  </sheetViews>
  <sheetFormatPr defaultColWidth="9.00390625" defaultRowHeight="12.75"/>
  <cols>
    <col min="1" max="1" width="42.00390625" style="0" customWidth="1"/>
    <col min="2" max="2" width="16.25390625" style="8" customWidth="1"/>
    <col min="3" max="3" width="16.00390625" style="0" customWidth="1"/>
    <col min="4" max="4" width="15.875" style="24" customWidth="1"/>
    <col min="5" max="5" width="15.875" style="0" customWidth="1"/>
    <col min="6" max="6" width="14.625" style="0" customWidth="1"/>
  </cols>
  <sheetData>
    <row r="1" spans="1:6" ht="12.75" customHeight="1">
      <c r="A1" s="7"/>
      <c r="B1" s="17"/>
      <c r="C1" s="7"/>
      <c r="D1" s="22"/>
      <c r="E1" s="7"/>
      <c r="F1" s="6"/>
    </row>
    <row r="2" spans="1:6" ht="35.25" customHeight="1">
      <c r="A2" s="109" t="s">
        <v>88</v>
      </c>
      <c r="B2" s="109"/>
      <c r="C2" s="109"/>
      <c r="D2" s="109"/>
      <c r="E2" s="109"/>
      <c r="F2" s="109"/>
    </row>
    <row r="3" spans="1:6" ht="15.75">
      <c r="A3" s="27"/>
      <c r="B3" s="85"/>
      <c r="C3" s="28"/>
      <c r="D3" s="86"/>
      <c r="E3" s="29"/>
      <c r="F3" s="30"/>
    </row>
    <row r="4" spans="1:6" ht="94.5" customHeight="1">
      <c r="A4" s="87" t="s">
        <v>27</v>
      </c>
      <c r="B4" s="88" t="s">
        <v>77</v>
      </c>
      <c r="C4" s="89" t="s">
        <v>93</v>
      </c>
      <c r="D4" s="90" t="s">
        <v>107</v>
      </c>
      <c r="E4" s="91" t="s">
        <v>78</v>
      </c>
      <c r="F4" s="92" t="s">
        <v>79</v>
      </c>
    </row>
    <row r="5" spans="1:6" ht="49.5" customHeight="1" hidden="1">
      <c r="A5" s="87"/>
      <c r="B5" s="88"/>
      <c r="C5" s="89"/>
      <c r="D5" s="90"/>
      <c r="E5" s="91"/>
      <c r="F5" s="92"/>
    </row>
    <row r="6" spans="1:6" ht="18" customHeight="1">
      <c r="A6" s="39" t="s">
        <v>28</v>
      </c>
      <c r="B6" s="40"/>
      <c r="C6" s="41"/>
      <c r="D6" s="42"/>
      <c r="E6" s="43"/>
      <c r="F6" s="44"/>
    </row>
    <row r="7" spans="1:6" ht="22.5" customHeight="1">
      <c r="A7" s="93" t="s">
        <v>29</v>
      </c>
      <c r="B7" s="46">
        <v>1209328</v>
      </c>
      <c r="C7" s="47">
        <v>359879</v>
      </c>
      <c r="D7" s="48">
        <v>343940.541</v>
      </c>
      <c r="E7" s="49">
        <f>D7/B7*100</f>
        <v>28.440633227709938</v>
      </c>
      <c r="F7" s="50">
        <f>D7/C7*100</f>
        <v>95.5711616960145</v>
      </c>
    </row>
    <row r="8" spans="1:6" ht="18" customHeight="1">
      <c r="A8" s="62" t="s">
        <v>64</v>
      </c>
      <c r="B8" s="51">
        <v>2140</v>
      </c>
      <c r="C8" s="47">
        <v>1154.8</v>
      </c>
      <c r="D8" s="48">
        <v>1159.538</v>
      </c>
      <c r="E8" s="49">
        <f aca="true" t="shared" si="0" ref="E8:E47">D8/B8*100</f>
        <v>54.18401869158879</v>
      </c>
      <c r="F8" s="50">
        <f aca="true" t="shared" si="1" ref="F8:F21">D8/C8*100</f>
        <v>100.41028749567025</v>
      </c>
    </row>
    <row r="9" spans="1:6" ht="49.5" customHeight="1">
      <c r="A9" s="61" t="s">
        <v>30</v>
      </c>
      <c r="B9" s="51">
        <v>195600</v>
      </c>
      <c r="C9" s="47">
        <v>53130</v>
      </c>
      <c r="D9" s="48">
        <v>51789.09</v>
      </c>
      <c r="E9" s="49">
        <f t="shared" si="0"/>
        <v>26.477039877300612</v>
      </c>
      <c r="F9" s="50">
        <f t="shared" si="1"/>
        <v>97.47617165443252</v>
      </c>
    </row>
    <row r="10" spans="1:6" ht="15.75">
      <c r="A10" s="62" t="s">
        <v>56</v>
      </c>
      <c r="B10" s="53">
        <f>B11+B15+B17</f>
        <v>537438</v>
      </c>
      <c r="C10" s="47">
        <f>C11+C15+C17</f>
        <v>171345.09</v>
      </c>
      <c r="D10" s="47">
        <f>D11+D15+D16+D17</f>
        <v>161530.711</v>
      </c>
      <c r="E10" s="49">
        <f t="shared" si="0"/>
        <v>30.05569219147139</v>
      </c>
      <c r="F10" s="50">
        <f t="shared" si="1"/>
        <v>94.27215626663128</v>
      </c>
    </row>
    <row r="11" spans="1:6" s="12" customFormat="1" ht="15.75">
      <c r="A11" s="54" t="s">
        <v>31</v>
      </c>
      <c r="B11" s="55">
        <f>SUM(B12:B14)</f>
        <v>306758</v>
      </c>
      <c r="C11" s="56">
        <f>C12+C13+C14</f>
        <v>98171.93</v>
      </c>
      <c r="D11" s="56">
        <f>D12+D13+D14</f>
        <v>81885.895</v>
      </c>
      <c r="E11" s="49">
        <f t="shared" si="0"/>
        <v>26.69397212134647</v>
      </c>
      <c r="F11" s="50">
        <f t="shared" si="1"/>
        <v>83.41070100180367</v>
      </c>
    </row>
    <row r="12" spans="1:6" s="12" customFormat="1" ht="33" customHeight="1">
      <c r="A12" s="54" t="s">
        <v>58</v>
      </c>
      <c r="B12" s="55">
        <v>24108</v>
      </c>
      <c r="C12" s="56">
        <v>10070</v>
      </c>
      <c r="D12" s="58">
        <v>8324.497</v>
      </c>
      <c r="E12" s="49">
        <f t="shared" si="0"/>
        <v>34.53001908080305</v>
      </c>
      <c r="F12" s="50">
        <f t="shared" si="1"/>
        <v>82.66630585898709</v>
      </c>
    </row>
    <row r="13" spans="1:6" s="12" customFormat="1" ht="15.75">
      <c r="A13" s="54" t="s">
        <v>32</v>
      </c>
      <c r="B13" s="55">
        <v>280700</v>
      </c>
      <c r="C13" s="56">
        <v>87761.93</v>
      </c>
      <c r="D13" s="58">
        <v>72323.925</v>
      </c>
      <c r="E13" s="49">
        <f t="shared" si="0"/>
        <v>25.765559315995727</v>
      </c>
      <c r="F13" s="50">
        <f t="shared" si="1"/>
        <v>82.4092234525836</v>
      </c>
    </row>
    <row r="14" spans="1:6" s="12" customFormat="1" ht="15.75" customHeight="1">
      <c r="A14" s="54" t="s">
        <v>33</v>
      </c>
      <c r="B14" s="55">
        <v>1950</v>
      </c>
      <c r="C14" s="56">
        <v>340</v>
      </c>
      <c r="D14" s="101">
        <v>1237.473</v>
      </c>
      <c r="E14" s="49">
        <f t="shared" si="0"/>
        <v>63.460153846153844</v>
      </c>
      <c r="F14" s="50" t="s">
        <v>101</v>
      </c>
    </row>
    <row r="15" spans="1:6" s="12" customFormat="1" ht="18.75" customHeight="1">
      <c r="A15" s="60" t="s">
        <v>34</v>
      </c>
      <c r="B15" s="55">
        <v>250</v>
      </c>
      <c r="C15" s="56">
        <v>73.16</v>
      </c>
      <c r="D15" s="58">
        <v>83.167</v>
      </c>
      <c r="E15" s="49">
        <f t="shared" si="0"/>
        <v>33.2668</v>
      </c>
      <c r="F15" s="50">
        <f t="shared" si="1"/>
        <v>113.67823947512304</v>
      </c>
    </row>
    <row r="16" spans="1:6" s="12" customFormat="1" ht="54" customHeight="1">
      <c r="A16" s="60" t="s">
        <v>66</v>
      </c>
      <c r="B16" s="55"/>
      <c r="C16" s="56"/>
      <c r="D16" s="58">
        <v>-54.946</v>
      </c>
      <c r="E16" s="49"/>
      <c r="F16" s="50"/>
    </row>
    <row r="17" spans="1:6" s="12" customFormat="1" ht="18" customHeight="1">
      <c r="A17" s="60" t="s">
        <v>35</v>
      </c>
      <c r="B17" s="55">
        <v>230430</v>
      </c>
      <c r="C17" s="56">
        <v>73100</v>
      </c>
      <c r="D17" s="58">
        <v>79616.595</v>
      </c>
      <c r="E17" s="49">
        <f t="shared" si="0"/>
        <v>34.551314932951435</v>
      </c>
      <c r="F17" s="50">
        <f t="shared" si="1"/>
        <v>108.91463064295486</v>
      </c>
    </row>
    <row r="18" spans="1:6" ht="20.25" customHeight="1">
      <c r="A18" s="61" t="s">
        <v>37</v>
      </c>
      <c r="B18" s="51">
        <v>150</v>
      </c>
      <c r="C18" s="47">
        <v>48</v>
      </c>
      <c r="D18" s="46">
        <v>199.059</v>
      </c>
      <c r="E18" s="49">
        <f t="shared" si="0"/>
        <v>132.706</v>
      </c>
      <c r="F18" s="50" t="s">
        <v>99</v>
      </c>
    </row>
    <row r="19" spans="1:6" ht="42.75" customHeight="1">
      <c r="A19" s="61" t="s">
        <v>81</v>
      </c>
      <c r="B19" s="51">
        <v>20500</v>
      </c>
      <c r="C19" s="47">
        <v>5788</v>
      </c>
      <c r="D19" s="48">
        <v>5126.06</v>
      </c>
      <c r="E19" s="49">
        <f t="shared" si="0"/>
        <v>25.00517073170732</v>
      </c>
      <c r="F19" s="50">
        <f t="shared" si="1"/>
        <v>88.56357982031791</v>
      </c>
    </row>
    <row r="20" spans="1:6" ht="69" customHeight="1">
      <c r="A20" s="61" t="s">
        <v>38</v>
      </c>
      <c r="B20" s="51">
        <v>10500</v>
      </c>
      <c r="C20" s="47">
        <v>3500</v>
      </c>
      <c r="D20" s="48">
        <v>2796.938</v>
      </c>
      <c r="E20" s="49">
        <f>D20/B20*100</f>
        <v>26.63750476190476</v>
      </c>
      <c r="F20" s="50">
        <f>D20/C20*100</f>
        <v>79.91251428571428</v>
      </c>
    </row>
    <row r="21" spans="1:6" ht="16.5" customHeight="1">
      <c r="A21" s="61" t="s">
        <v>39</v>
      </c>
      <c r="B21" s="51">
        <v>300</v>
      </c>
      <c r="C21" s="47">
        <v>86</v>
      </c>
      <c r="D21" s="48">
        <v>136.042</v>
      </c>
      <c r="E21" s="49">
        <f t="shared" si="0"/>
        <v>45.34733333333333</v>
      </c>
      <c r="F21" s="50">
        <f t="shared" si="1"/>
        <v>158.18837209302325</v>
      </c>
    </row>
    <row r="22" spans="1:6" ht="33.75" customHeight="1">
      <c r="A22" s="61" t="s">
        <v>95</v>
      </c>
      <c r="B22" s="51"/>
      <c r="C22" s="47"/>
      <c r="D22" s="48">
        <v>1065.206</v>
      </c>
      <c r="E22" s="49"/>
      <c r="F22" s="50"/>
    </row>
    <row r="23" spans="1:6" ht="22.5" customHeight="1">
      <c r="A23" s="62" t="s">
        <v>40</v>
      </c>
      <c r="B23" s="51">
        <v>3100</v>
      </c>
      <c r="C23" s="47">
        <v>1020</v>
      </c>
      <c r="D23" s="46">
        <v>2907.644</v>
      </c>
      <c r="E23" s="49">
        <f t="shared" si="0"/>
        <v>93.79496774193548</v>
      </c>
      <c r="F23" s="50" t="s">
        <v>100</v>
      </c>
    </row>
    <row r="24" spans="1:6" s="10" customFormat="1" ht="21.75" customHeight="1">
      <c r="A24" s="63" t="s">
        <v>41</v>
      </c>
      <c r="B24" s="64">
        <f>B7+B8+B9+B10++B18+B19+B20+B21+B23</f>
        <v>1979056</v>
      </c>
      <c r="C24" s="64">
        <f>C7+C8+C9+C10++C18+C19+C20+C21+C23</f>
        <v>595950.89</v>
      </c>
      <c r="D24" s="64">
        <f>D7+D8+D9+D10+D18+D19+D20+D21+D22+D23</f>
        <v>570650.829</v>
      </c>
      <c r="E24" s="65">
        <f t="shared" si="0"/>
        <v>28.834496295203373</v>
      </c>
      <c r="F24" s="66">
        <f aca="true" t="shared" si="2" ref="F24:F34">D24/C24*100</f>
        <v>95.75467351009411</v>
      </c>
    </row>
    <row r="25" spans="1:6" ht="23.25" customHeight="1">
      <c r="A25" s="62" t="s">
        <v>42</v>
      </c>
      <c r="B25" s="55">
        <f>B26+B27+B28+B29+B30+B31+B32+B33</f>
        <v>1625155.1739999999</v>
      </c>
      <c r="C25" s="56">
        <f>SUM(C26:C33)</f>
        <v>644872.945</v>
      </c>
      <c r="D25" s="56">
        <f>SUM(D26:D33)</f>
        <v>606334.296</v>
      </c>
      <c r="E25" s="49">
        <f t="shared" si="0"/>
        <v>37.309317024024686</v>
      </c>
      <c r="F25" s="50">
        <f t="shared" si="2"/>
        <v>94.0238384477426</v>
      </c>
    </row>
    <row r="26" spans="1:6" ht="119.25" customHeight="1">
      <c r="A26" s="94" t="s">
        <v>43</v>
      </c>
      <c r="B26" s="55">
        <v>521582.3</v>
      </c>
      <c r="C26" s="69">
        <v>164266.066</v>
      </c>
      <c r="D26" s="70">
        <v>160134.801</v>
      </c>
      <c r="E26" s="49">
        <f t="shared" si="0"/>
        <v>30.701732209854516</v>
      </c>
      <c r="F26" s="50">
        <f t="shared" si="2"/>
        <v>97.48501616882943</v>
      </c>
    </row>
    <row r="27" spans="1:6" ht="146.25" customHeight="1">
      <c r="A27" s="94" t="s">
        <v>44</v>
      </c>
      <c r="B27" s="55">
        <v>299682.7</v>
      </c>
      <c r="C27" s="69">
        <v>221078.075</v>
      </c>
      <c r="D27" s="70">
        <v>220378.047</v>
      </c>
      <c r="E27" s="49">
        <f t="shared" si="0"/>
        <v>73.53712676774468</v>
      </c>
      <c r="F27" s="50">
        <f t="shared" si="2"/>
        <v>99.68335711263995</v>
      </c>
    </row>
    <row r="28" spans="1:6" ht="83.25" customHeight="1">
      <c r="A28" s="94" t="s">
        <v>45</v>
      </c>
      <c r="B28" s="55">
        <v>890.5</v>
      </c>
      <c r="C28" s="56">
        <v>296.8</v>
      </c>
      <c r="D28" s="70">
        <v>107.425</v>
      </c>
      <c r="E28" s="49">
        <f t="shared" si="0"/>
        <v>12.063447501403706</v>
      </c>
      <c r="F28" s="50">
        <f t="shared" si="2"/>
        <v>36.19440700808625</v>
      </c>
    </row>
    <row r="29" spans="1:6" ht="31.5">
      <c r="A29" s="94" t="s">
        <v>46</v>
      </c>
      <c r="B29" s="55">
        <v>375497</v>
      </c>
      <c r="C29" s="56">
        <v>115624.3</v>
      </c>
      <c r="D29" s="70">
        <v>101167.65</v>
      </c>
      <c r="E29" s="49">
        <f t="shared" si="0"/>
        <v>26.942332428754423</v>
      </c>
      <c r="F29" s="50">
        <f t="shared" si="2"/>
        <v>87.49687565676074</v>
      </c>
    </row>
    <row r="30" spans="1:6" ht="36" customHeight="1">
      <c r="A30" s="94" t="s">
        <v>47</v>
      </c>
      <c r="B30" s="55">
        <v>417548.2</v>
      </c>
      <c r="C30" s="56">
        <v>139128.253</v>
      </c>
      <c r="D30" s="70">
        <v>121695.858</v>
      </c>
      <c r="E30" s="49">
        <f t="shared" si="0"/>
        <v>29.14534369924238</v>
      </c>
      <c r="F30" s="50">
        <f t="shared" si="2"/>
        <v>87.47026960799975</v>
      </c>
    </row>
    <row r="31" spans="1:6" ht="16.5" customHeight="1">
      <c r="A31" s="95" t="s">
        <v>48</v>
      </c>
      <c r="B31" s="55">
        <v>4516.75</v>
      </c>
      <c r="C31" s="69">
        <v>2248.927</v>
      </c>
      <c r="D31" s="70">
        <v>791.288</v>
      </c>
      <c r="E31" s="49">
        <f t="shared" si="0"/>
        <v>17.518968284717996</v>
      </c>
      <c r="F31" s="50">
        <f t="shared" si="2"/>
        <v>35.18513495546987</v>
      </c>
    </row>
    <row r="32" spans="1:6" ht="226.5" customHeight="1">
      <c r="A32" s="96" t="s">
        <v>83</v>
      </c>
      <c r="B32" s="55">
        <v>4552.4</v>
      </c>
      <c r="C32" s="56">
        <v>1345.2</v>
      </c>
      <c r="D32" s="70">
        <v>1173.903</v>
      </c>
      <c r="E32" s="49">
        <f t="shared" si="0"/>
        <v>25.786464282576226</v>
      </c>
      <c r="F32" s="50">
        <f t="shared" si="2"/>
        <v>87.26605709188225</v>
      </c>
    </row>
    <row r="33" spans="1:6" ht="288.75" customHeight="1">
      <c r="A33" s="102" t="s">
        <v>97</v>
      </c>
      <c r="B33" s="55">
        <v>885.324</v>
      </c>
      <c r="C33" s="56">
        <v>885.324</v>
      </c>
      <c r="D33" s="70">
        <v>885.324</v>
      </c>
      <c r="E33" s="49">
        <f t="shared" si="0"/>
        <v>100</v>
      </c>
      <c r="F33" s="50">
        <f t="shared" si="2"/>
        <v>100</v>
      </c>
    </row>
    <row r="34" spans="1:6" ht="18" customHeight="1">
      <c r="A34" s="76" t="s">
        <v>49</v>
      </c>
      <c r="B34" s="64">
        <f>B24+B25</f>
        <v>3604211.1739999996</v>
      </c>
      <c r="C34" s="74">
        <f>C24+C25</f>
        <v>1240823.835</v>
      </c>
      <c r="D34" s="75">
        <f>D24+D25</f>
        <v>1176985.125</v>
      </c>
      <c r="E34" s="65">
        <f t="shared" si="0"/>
        <v>32.655831419937776</v>
      </c>
      <c r="F34" s="66">
        <f t="shared" si="2"/>
        <v>94.85513509659492</v>
      </c>
    </row>
    <row r="35" spans="1:6" ht="28.5" customHeight="1">
      <c r="A35" s="76" t="s">
        <v>50</v>
      </c>
      <c r="B35" s="51"/>
      <c r="C35" s="74"/>
      <c r="D35" s="77"/>
      <c r="E35" s="65"/>
      <c r="F35" s="66"/>
    </row>
    <row r="36" spans="1:6" ht="50.25" customHeight="1">
      <c r="A36" s="61" t="s">
        <v>85</v>
      </c>
      <c r="B36" s="51"/>
      <c r="C36" s="74"/>
      <c r="D36" s="77">
        <v>-11.584</v>
      </c>
      <c r="E36" s="65"/>
      <c r="F36" s="66"/>
    </row>
    <row r="37" spans="1:6" ht="35.25" customHeight="1">
      <c r="A37" s="61" t="s">
        <v>36</v>
      </c>
      <c r="B37" s="51">
        <v>620</v>
      </c>
      <c r="C37" s="47">
        <v>210.36</v>
      </c>
      <c r="D37" s="77">
        <v>332.349</v>
      </c>
      <c r="E37" s="49">
        <f t="shared" si="0"/>
        <v>53.60467741935484</v>
      </c>
      <c r="F37" s="50" t="s">
        <v>102</v>
      </c>
    </row>
    <row r="38" spans="1:6" ht="48" customHeight="1">
      <c r="A38" s="61" t="s">
        <v>74</v>
      </c>
      <c r="B38" s="51"/>
      <c r="C38" s="47"/>
      <c r="D38" s="77"/>
      <c r="E38" s="49"/>
      <c r="F38" s="50"/>
    </row>
    <row r="39" spans="1:6" ht="69.75" customHeight="1">
      <c r="A39" s="61" t="s">
        <v>51</v>
      </c>
      <c r="B39" s="51">
        <v>300</v>
      </c>
      <c r="C39" s="47">
        <v>90.2</v>
      </c>
      <c r="D39" s="51">
        <v>73.75</v>
      </c>
      <c r="E39" s="49">
        <f t="shared" si="0"/>
        <v>24.583333333333332</v>
      </c>
      <c r="F39" s="50">
        <f>D39/C39*100</f>
        <v>81.76274944567628</v>
      </c>
    </row>
    <row r="40" spans="1:6" ht="65.25" customHeight="1">
      <c r="A40" s="97" t="s">
        <v>61</v>
      </c>
      <c r="B40" s="51">
        <v>71.74</v>
      </c>
      <c r="C40" s="47">
        <v>15</v>
      </c>
      <c r="D40" s="51">
        <v>61.868</v>
      </c>
      <c r="E40" s="49">
        <f t="shared" si="0"/>
        <v>86.23919710064122</v>
      </c>
      <c r="F40" s="50" t="s">
        <v>90</v>
      </c>
    </row>
    <row r="41" spans="1:6" s="15" customFormat="1" ht="47.25" customHeight="1">
      <c r="A41" s="61" t="s">
        <v>52</v>
      </c>
      <c r="B41" s="51">
        <v>500</v>
      </c>
      <c r="C41" s="47">
        <v>160</v>
      </c>
      <c r="D41" s="51">
        <v>930.746</v>
      </c>
      <c r="E41" s="49">
        <f t="shared" si="0"/>
        <v>186.14919999999998</v>
      </c>
      <c r="F41" s="50" t="s">
        <v>103</v>
      </c>
    </row>
    <row r="42" spans="1:6" s="14" customFormat="1" ht="38.25" customHeight="1">
      <c r="A42" s="79" t="s">
        <v>68</v>
      </c>
      <c r="B42" s="51">
        <v>2000</v>
      </c>
      <c r="C42" s="47">
        <v>400</v>
      </c>
      <c r="D42" s="51"/>
      <c r="E42" s="49"/>
      <c r="F42" s="50"/>
    </row>
    <row r="43" spans="1:6" s="21" customFormat="1" ht="24" customHeight="1">
      <c r="A43" s="61" t="s">
        <v>71</v>
      </c>
      <c r="B43" s="100">
        <v>500</v>
      </c>
      <c r="C43" s="80">
        <v>130</v>
      </c>
      <c r="D43" s="80">
        <v>1851.455</v>
      </c>
      <c r="E43" s="99" t="s">
        <v>99</v>
      </c>
      <c r="F43" s="50" t="s">
        <v>104</v>
      </c>
    </row>
    <row r="44" spans="1:6" ht="17.25" customHeight="1">
      <c r="A44" s="98" t="s">
        <v>53</v>
      </c>
      <c r="B44" s="64">
        <f>SUM(B37:B43)</f>
        <v>3991.74</v>
      </c>
      <c r="C44" s="64">
        <f>SUM(C37:C43)</f>
        <v>1005.56</v>
      </c>
      <c r="D44" s="64">
        <f>SUM(D36:D43)</f>
        <v>3238.584</v>
      </c>
      <c r="E44" s="65">
        <f t="shared" si="0"/>
        <v>81.13213786469059</v>
      </c>
      <c r="F44" s="66" t="s">
        <v>105</v>
      </c>
    </row>
    <row r="45" spans="1:6" s="26" customFormat="1" ht="26.25" customHeight="1">
      <c r="A45" s="98" t="s">
        <v>54</v>
      </c>
      <c r="B45" s="64">
        <f>B34+B44</f>
        <v>3608202.914</v>
      </c>
      <c r="C45" s="64">
        <f>C34+C44</f>
        <v>1241829.395</v>
      </c>
      <c r="D45" s="64">
        <f>D34+D44</f>
        <v>1180223.709</v>
      </c>
      <c r="E45" s="65">
        <f t="shared" si="0"/>
        <v>32.709460557793896</v>
      </c>
      <c r="F45" s="66">
        <f>D45/C45*100</f>
        <v>95.03911839677463</v>
      </c>
    </row>
    <row r="46" spans="1:6" s="8" customFormat="1" ht="48" customHeight="1">
      <c r="A46" s="104" t="s">
        <v>60</v>
      </c>
      <c r="B46" s="105">
        <v>705.5</v>
      </c>
      <c r="C46" s="47">
        <v>176.375</v>
      </c>
      <c r="D46" s="47">
        <v>770.526</v>
      </c>
      <c r="E46" s="106">
        <f t="shared" si="0"/>
        <v>109.21700921332386</v>
      </c>
      <c r="F46" s="107" t="s">
        <v>108</v>
      </c>
    </row>
    <row r="47" spans="1:6" ht="19.5" customHeight="1">
      <c r="A47" s="63" t="s">
        <v>55</v>
      </c>
      <c r="B47" s="64">
        <f>B45+B46</f>
        <v>3608908.414</v>
      </c>
      <c r="C47" s="82">
        <f>C45+C46</f>
        <v>1242005.77</v>
      </c>
      <c r="D47" s="64">
        <f>D45+D46</f>
        <v>1180994.235</v>
      </c>
      <c r="E47" s="65">
        <f t="shared" si="0"/>
        <v>32.72441690175849</v>
      </c>
      <c r="F47" s="66">
        <f>D47/C47*100</f>
        <v>95.08766090515023</v>
      </c>
    </row>
    <row r="48" spans="3:6" ht="12.75">
      <c r="C48" s="9"/>
      <c r="D48" s="23"/>
      <c r="E48" s="9"/>
      <c r="F48" s="9"/>
    </row>
    <row r="50" spans="1:2" ht="12.75">
      <c r="A50" s="16"/>
      <c r="B50" s="18"/>
    </row>
  </sheetData>
  <sheetProtection/>
  <mergeCells count="1">
    <mergeCell ref="A2:F2"/>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G48"/>
  <sheetViews>
    <sheetView zoomScale="75" zoomScaleNormal="75" zoomScalePageLayoutView="0" workbookViewId="0" topLeftCell="A1">
      <selection activeCell="G45" sqref="G45"/>
    </sheetView>
  </sheetViews>
  <sheetFormatPr defaultColWidth="9.00390625" defaultRowHeight="12.75"/>
  <cols>
    <col min="1" max="1" width="44.125" style="1" customWidth="1"/>
    <col min="2" max="2" width="14.75390625" style="1" customWidth="1"/>
    <col min="3" max="3" width="13.875" style="5" customWidth="1"/>
    <col min="4" max="4" width="16.75390625" style="1" customWidth="1"/>
    <col min="5" max="5" width="14.375" style="1" customWidth="1"/>
    <col min="6" max="6" width="14.375" style="4" customWidth="1"/>
    <col min="7" max="7" width="48.625" style="1" customWidth="1"/>
    <col min="8" max="16384" width="9.125" style="1" customWidth="1"/>
  </cols>
  <sheetData>
    <row r="1" spans="1:6" ht="28.5" customHeight="1">
      <c r="A1" s="7"/>
      <c r="B1" s="7"/>
      <c r="C1" s="7"/>
      <c r="D1" s="7"/>
      <c r="E1" s="7"/>
      <c r="F1" s="6"/>
    </row>
    <row r="2" spans="1:6" ht="29.25" customHeight="1">
      <c r="A2" s="109" t="s">
        <v>89</v>
      </c>
      <c r="B2" s="109"/>
      <c r="C2" s="109"/>
      <c r="D2" s="109"/>
      <c r="E2" s="109"/>
      <c r="F2" s="109"/>
    </row>
    <row r="3" spans="1:6" ht="29.25" customHeight="1">
      <c r="A3" s="27"/>
      <c r="B3" s="27"/>
      <c r="C3" s="28"/>
      <c r="D3" s="29"/>
      <c r="E3" s="29"/>
      <c r="F3" s="30"/>
    </row>
    <row r="4" spans="1:6" ht="98.25" customHeight="1">
      <c r="A4" s="31" t="s">
        <v>11</v>
      </c>
      <c r="B4" s="32" t="s">
        <v>70</v>
      </c>
      <c r="C4" s="33" t="s">
        <v>92</v>
      </c>
      <c r="D4" s="31" t="s">
        <v>106</v>
      </c>
      <c r="E4" s="34" t="s">
        <v>73</v>
      </c>
      <c r="F4" s="34" t="s">
        <v>76</v>
      </c>
    </row>
    <row r="5" spans="1:6" ht="0.75" customHeight="1" hidden="1">
      <c r="A5" s="35"/>
      <c r="B5" s="36"/>
      <c r="C5" s="37"/>
      <c r="D5" s="35"/>
      <c r="E5" s="38"/>
      <c r="F5" s="38"/>
    </row>
    <row r="6" spans="1:6" ht="18" customHeight="1">
      <c r="A6" s="39" t="s">
        <v>10</v>
      </c>
      <c r="B6" s="40"/>
      <c r="C6" s="41"/>
      <c r="D6" s="42"/>
      <c r="E6" s="43"/>
      <c r="F6" s="44"/>
    </row>
    <row r="7" spans="1:6" ht="19.5" customHeight="1">
      <c r="A7" s="45" t="s">
        <v>0</v>
      </c>
      <c r="B7" s="46">
        <v>1209328</v>
      </c>
      <c r="C7" s="47">
        <v>359879</v>
      </c>
      <c r="D7" s="48">
        <v>321261.919</v>
      </c>
      <c r="E7" s="49">
        <f>D7/B7*100</f>
        <v>26.565325453474987</v>
      </c>
      <c r="F7" s="50">
        <f>D7/C7*100</f>
        <v>89.26942639053682</v>
      </c>
    </row>
    <row r="8" spans="1:6" ht="21.75" customHeight="1">
      <c r="A8" s="45" t="s">
        <v>1</v>
      </c>
      <c r="B8" s="51">
        <v>2140</v>
      </c>
      <c r="C8" s="47">
        <v>1154.8</v>
      </c>
      <c r="D8" s="48">
        <v>1146.938</v>
      </c>
      <c r="E8" s="49">
        <f aca="true" t="shared" si="0" ref="E8:E47">D8/B8*100</f>
        <v>53.59523364485982</v>
      </c>
      <c r="F8" s="50">
        <f aca="true" t="shared" si="1" ref="F8:F45">D8/C8*100</f>
        <v>99.31918947003811</v>
      </c>
    </row>
    <row r="9" spans="1:6" ht="47.25" customHeight="1">
      <c r="A9" s="52" t="s">
        <v>25</v>
      </c>
      <c r="B9" s="51">
        <v>195600</v>
      </c>
      <c r="C9" s="47">
        <v>53130</v>
      </c>
      <c r="D9" s="48">
        <v>50070.521</v>
      </c>
      <c r="E9" s="49">
        <f t="shared" si="0"/>
        <v>25.598425869120657</v>
      </c>
      <c r="F9" s="50">
        <f t="shared" si="1"/>
        <v>94.24152268021834</v>
      </c>
    </row>
    <row r="10" spans="1:6" s="3" customFormat="1" ht="17.25" customHeight="1">
      <c r="A10" s="29" t="s">
        <v>57</v>
      </c>
      <c r="B10" s="53">
        <f>B11+B15+B17</f>
        <v>537438</v>
      </c>
      <c r="C10" s="47">
        <f>C11+C15+C17</f>
        <v>171345.09</v>
      </c>
      <c r="D10" s="47">
        <f>D11+D15+D16+D17</f>
        <v>151246.405</v>
      </c>
      <c r="E10" s="49">
        <f t="shared" si="0"/>
        <v>28.142112206431253</v>
      </c>
      <c r="F10" s="50">
        <f t="shared" si="1"/>
        <v>88.270054893315</v>
      </c>
    </row>
    <row r="11" spans="1:6" s="13" customFormat="1" ht="15.75">
      <c r="A11" s="54" t="s">
        <v>62</v>
      </c>
      <c r="B11" s="55">
        <f>SUM(B12:B14)</f>
        <v>306758</v>
      </c>
      <c r="C11" s="56">
        <f>C12+C13+C14</f>
        <v>98171.93</v>
      </c>
      <c r="D11" s="56">
        <f>D12+D13+D14</f>
        <v>78770.205</v>
      </c>
      <c r="E11" s="49">
        <f t="shared" si="0"/>
        <v>25.67828874878569</v>
      </c>
      <c r="F11" s="50">
        <f t="shared" si="1"/>
        <v>80.2369934053451</v>
      </c>
    </row>
    <row r="12" spans="1:6" s="13" customFormat="1" ht="38.25" customHeight="1">
      <c r="A12" s="57" t="s">
        <v>24</v>
      </c>
      <c r="B12" s="55">
        <v>24108</v>
      </c>
      <c r="C12" s="56">
        <v>10070</v>
      </c>
      <c r="D12" s="58">
        <v>7457.905</v>
      </c>
      <c r="E12" s="49">
        <f t="shared" si="0"/>
        <v>30.935394889663183</v>
      </c>
      <c r="F12" s="50">
        <f t="shared" si="1"/>
        <v>74.0606256206554</v>
      </c>
    </row>
    <row r="13" spans="1:6" s="13" customFormat="1" ht="15.75">
      <c r="A13" s="59" t="s">
        <v>84</v>
      </c>
      <c r="B13" s="55">
        <v>280700</v>
      </c>
      <c r="C13" s="56">
        <v>87761.93</v>
      </c>
      <c r="D13" s="58">
        <v>70138.652</v>
      </c>
      <c r="E13" s="49">
        <f t="shared" si="0"/>
        <v>24.9870509440684</v>
      </c>
      <c r="F13" s="50">
        <f t="shared" si="1"/>
        <v>79.91922237808582</v>
      </c>
    </row>
    <row r="14" spans="1:6" s="13" customFormat="1" ht="15.75">
      <c r="A14" s="54" t="s">
        <v>18</v>
      </c>
      <c r="B14" s="55">
        <v>1950</v>
      </c>
      <c r="C14" s="56">
        <v>340</v>
      </c>
      <c r="D14" s="101">
        <v>1173.648</v>
      </c>
      <c r="E14" s="49">
        <f t="shared" si="0"/>
        <v>60.18707692307692</v>
      </c>
      <c r="F14" s="50" t="s">
        <v>98</v>
      </c>
    </row>
    <row r="15" spans="1:6" s="13" customFormat="1" ht="18" customHeight="1">
      <c r="A15" s="60" t="s">
        <v>2</v>
      </c>
      <c r="B15" s="55">
        <v>250</v>
      </c>
      <c r="C15" s="56">
        <v>73.16</v>
      </c>
      <c r="D15" s="58">
        <v>79.198</v>
      </c>
      <c r="E15" s="49">
        <f t="shared" si="0"/>
        <v>31.679199999999994</v>
      </c>
      <c r="F15" s="50">
        <f t="shared" si="1"/>
        <v>108.25314379442317</v>
      </c>
    </row>
    <row r="16" spans="1:6" s="13" customFormat="1" ht="54.75" customHeight="1">
      <c r="A16" s="60" t="s">
        <v>65</v>
      </c>
      <c r="B16" s="55"/>
      <c r="C16" s="56"/>
      <c r="D16" s="58">
        <v>-53.8</v>
      </c>
      <c r="E16" s="49"/>
      <c r="F16" s="50"/>
    </row>
    <row r="17" spans="1:6" s="13" customFormat="1" ht="15.75">
      <c r="A17" s="60" t="s">
        <v>20</v>
      </c>
      <c r="B17" s="55">
        <v>230430</v>
      </c>
      <c r="C17" s="56">
        <v>73100</v>
      </c>
      <c r="D17" s="58">
        <v>72450.802</v>
      </c>
      <c r="E17" s="49">
        <f t="shared" si="0"/>
        <v>31.441566636288677</v>
      </c>
      <c r="F17" s="50">
        <f t="shared" si="1"/>
        <v>99.11190424076607</v>
      </c>
    </row>
    <row r="18" spans="1:6" ht="17.25" customHeight="1">
      <c r="A18" s="45" t="s">
        <v>12</v>
      </c>
      <c r="B18" s="51">
        <v>150</v>
      </c>
      <c r="C18" s="47">
        <v>48</v>
      </c>
      <c r="D18" s="46">
        <v>178.921</v>
      </c>
      <c r="E18" s="49">
        <f t="shared" si="0"/>
        <v>119.28066666666666</v>
      </c>
      <c r="F18" s="50" t="s">
        <v>99</v>
      </c>
    </row>
    <row r="19" spans="1:6" ht="28.5" customHeight="1">
      <c r="A19" s="61" t="s">
        <v>82</v>
      </c>
      <c r="B19" s="51">
        <v>20500</v>
      </c>
      <c r="C19" s="47">
        <v>5788</v>
      </c>
      <c r="D19" s="48">
        <v>4792.785</v>
      </c>
      <c r="E19" s="49">
        <f t="shared" si="0"/>
        <v>23.379439024390244</v>
      </c>
      <c r="F19" s="50">
        <f t="shared" si="1"/>
        <v>82.80554595715273</v>
      </c>
    </row>
    <row r="20" spans="1:6" ht="80.25" customHeight="1">
      <c r="A20" s="61" t="s">
        <v>26</v>
      </c>
      <c r="B20" s="51">
        <v>10500</v>
      </c>
      <c r="C20" s="47">
        <v>3500</v>
      </c>
      <c r="D20" s="48">
        <v>2786.707</v>
      </c>
      <c r="E20" s="49">
        <f t="shared" si="0"/>
        <v>26.540066666666668</v>
      </c>
      <c r="F20" s="50">
        <f t="shared" si="1"/>
        <v>79.6202</v>
      </c>
    </row>
    <row r="21" spans="1:6" ht="21" customHeight="1">
      <c r="A21" s="61" t="s">
        <v>3</v>
      </c>
      <c r="B21" s="51">
        <v>300</v>
      </c>
      <c r="C21" s="47">
        <v>86</v>
      </c>
      <c r="D21" s="48">
        <v>122.86</v>
      </c>
      <c r="E21" s="49">
        <f t="shared" si="0"/>
        <v>40.95333333333333</v>
      </c>
      <c r="F21" s="50">
        <f t="shared" si="1"/>
        <v>142.86046511627907</v>
      </c>
    </row>
    <row r="22" spans="1:6" ht="35.25" customHeight="1">
      <c r="A22" s="61" t="s">
        <v>94</v>
      </c>
      <c r="B22" s="51"/>
      <c r="C22" s="47"/>
      <c r="D22" s="48">
        <v>1065.206</v>
      </c>
      <c r="E22" s="49"/>
      <c r="F22" s="50"/>
    </row>
    <row r="23" spans="1:6" ht="15" customHeight="1">
      <c r="A23" s="62" t="s">
        <v>19</v>
      </c>
      <c r="B23" s="51">
        <v>3100</v>
      </c>
      <c r="C23" s="47">
        <v>1020</v>
      </c>
      <c r="D23" s="46">
        <v>2797.66</v>
      </c>
      <c r="E23" s="49">
        <f t="shared" si="0"/>
        <v>90.24709677419355</v>
      </c>
      <c r="F23" s="50" t="s">
        <v>100</v>
      </c>
    </row>
    <row r="24" spans="1:6" s="2" customFormat="1" ht="16.5" customHeight="1">
      <c r="A24" s="63" t="s">
        <v>13</v>
      </c>
      <c r="B24" s="64">
        <f>B7+B8+B9+B10++B18+B19+B20+B21+B23</f>
        <v>1979056</v>
      </c>
      <c r="C24" s="64">
        <f>C7+C8+C9+C10++C18+C19+C20+C21+C23</f>
        <v>595950.89</v>
      </c>
      <c r="D24" s="64">
        <f>D7+D8+D9+D10+D18+D19+D20+D21+D22+D23</f>
        <v>535469.9220000001</v>
      </c>
      <c r="E24" s="65">
        <f t="shared" si="0"/>
        <v>27.056835279042136</v>
      </c>
      <c r="F24" s="66">
        <f t="shared" si="1"/>
        <v>89.85135033526002</v>
      </c>
    </row>
    <row r="25" spans="1:6" s="2" customFormat="1" ht="15" customHeight="1">
      <c r="A25" s="67" t="s">
        <v>63</v>
      </c>
      <c r="B25" s="55">
        <f>B26+B27+B28+B29+B30+B31+B32+B33</f>
        <v>1625155.1739999999</v>
      </c>
      <c r="C25" s="56">
        <f>SUM(C26:C33)</f>
        <v>644872.945</v>
      </c>
      <c r="D25" s="56">
        <f>SUM(D26:D33)</f>
        <v>606334.296</v>
      </c>
      <c r="E25" s="49">
        <f t="shared" si="0"/>
        <v>37.309317024024686</v>
      </c>
      <c r="F25" s="50">
        <f t="shared" si="1"/>
        <v>94.0238384477426</v>
      </c>
    </row>
    <row r="26" spans="1:6" s="2" customFormat="1" ht="132.75" customHeight="1">
      <c r="A26" s="68" t="s">
        <v>21</v>
      </c>
      <c r="B26" s="55">
        <v>521582.3</v>
      </c>
      <c r="C26" s="69">
        <v>164266.066</v>
      </c>
      <c r="D26" s="70">
        <v>160134.801</v>
      </c>
      <c r="E26" s="49">
        <f t="shared" si="0"/>
        <v>30.701732209854516</v>
      </c>
      <c r="F26" s="50">
        <f t="shared" si="1"/>
        <v>97.48501616882943</v>
      </c>
    </row>
    <row r="27" spans="1:6" s="2" customFormat="1" ht="144.75" customHeight="1">
      <c r="A27" s="68" t="s">
        <v>14</v>
      </c>
      <c r="B27" s="55">
        <v>299682.7</v>
      </c>
      <c r="C27" s="69">
        <v>221078.075</v>
      </c>
      <c r="D27" s="70">
        <v>220378.047</v>
      </c>
      <c r="E27" s="49">
        <f t="shared" si="0"/>
        <v>73.53712676774468</v>
      </c>
      <c r="F27" s="50">
        <f t="shared" si="1"/>
        <v>99.68335711263995</v>
      </c>
    </row>
    <row r="28" spans="1:6" s="2" customFormat="1" ht="94.5" customHeight="1">
      <c r="A28" s="68" t="s">
        <v>22</v>
      </c>
      <c r="B28" s="55">
        <v>890.5</v>
      </c>
      <c r="C28" s="56">
        <v>296.8</v>
      </c>
      <c r="D28" s="70">
        <v>107.425</v>
      </c>
      <c r="E28" s="49">
        <f t="shared" si="0"/>
        <v>12.063447501403706</v>
      </c>
      <c r="F28" s="50">
        <f t="shared" si="1"/>
        <v>36.19440700808625</v>
      </c>
    </row>
    <row r="29" spans="1:6" s="2" customFormat="1" ht="50.25" customHeight="1">
      <c r="A29" s="68" t="s">
        <v>4</v>
      </c>
      <c r="B29" s="55">
        <v>375497</v>
      </c>
      <c r="C29" s="56">
        <v>115624.3</v>
      </c>
      <c r="D29" s="70">
        <v>101167.65</v>
      </c>
      <c r="E29" s="49">
        <f t="shared" si="0"/>
        <v>26.942332428754423</v>
      </c>
      <c r="F29" s="50">
        <f t="shared" si="1"/>
        <v>87.49687565676074</v>
      </c>
    </row>
    <row r="30" spans="1:6" s="2" customFormat="1" ht="50.25" customHeight="1">
      <c r="A30" s="68" t="s">
        <v>5</v>
      </c>
      <c r="B30" s="55">
        <v>417548.2</v>
      </c>
      <c r="C30" s="56">
        <v>139128.253</v>
      </c>
      <c r="D30" s="70">
        <v>121695.858</v>
      </c>
      <c r="E30" s="49">
        <f t="shared" si="0"/>
        <v>29.14534369924238</v>
      </c>
      <c r="F30" s="50">
        <f t="shared" si="1"/>
        <v>87.47026960799975</v>
      </c>
    </row>
    <row r="31" spans="1:7" s="2" customFormat="1" ht="21" customHeight="1">
      <c r="A31" s="71" t="s">
        <v>6</v>
      </c>
      <c r="B31" s="55">
        <v>4516.75</v>
      </c>
      <c r="C31" s="69">
        <v>2248.927</v>
      </c>
      <c r="D31" s="70">
        <v>791.288</v>
      </c>
      <c r="E31" s="49">
        <f t="shared" si="0"/>
        <v>17.518968284717996</v>
      </c>
      <c r="F31" s="50">
        <f t="shared" si="1"/>
        <v>35.18513495546987</v>
      </c>
      <c r="G31" s="20"/>
    </row>
    <row r="32" spans="1:6" s="2" customFormat="1" ht="226.5" customHeight="1">
      <c r="A32" s="72" t="s">
        <v>80</v>
      </c>
      <c r="B32" s="55">
        <v>4552.4</v>
      </c>
      <c r="C32" s="56">
        <v>1345.2</v>
      </c>
      <c r="D32" s="70">
        <v>1173.903</v>
      </c>
      <c r="E32" s="49">
        <f t="shared" si="0"/>
        <v>25.786464282576226</v>
      </c>
      <c r="F32" s="50">
        <f t="shared" si="1"/>
        <v>87.26605709188225</v>
      </c>
    </row>
    <row r="33" spans="1:6" s="2" customFormat="1" ht="273" customHeight="1">
      <c r="A33" s="103" t="s">
        <v>96</v>
      </c>
      <c r="B33" s="55">
        <v>885.324</v>
      </c>
      <c r="C33" s="56">
        <v>885.324</v>
      </c>
      <c r="D33" s="70">
        <v>885.324</v>
      </c>
      <c r="E33" s="49">
        <f t="shared" si="0"/>
        <v>100</v>
      </c>
      <c r="F33" s="50">
        <f t="shared" si="1"/>
        <v>100</v>
      </c>
    </row>
    <row r="34" spans="1:6" ht="24" customHeight="1">
      <c r="A34" s="73" t="s">
        <v>15</v>
      </c>
      <c r="B34" s="64">
        <f>B24+B25</f>
        <v>3604211.1739999996</v>
      </c>
      <c r="C34" s="74">
        <f>C24+C25</f>
        <v>1240823.835</v>
      </c>
      <c r="D34" s="75">
        <f>D24+D25</f>
        <v>1141804.218</v>
      </c>
      <c r="E34" s="65">
        <f t="shared" si="0"/>
        <v>31.679725822857684</v>
      </c>
      <c r="F34" s="66">
        <f t="shared" si="1"/>
        <v>92.01984889337656</v>
      </c>
    </row>
    <row r="35" spans="1:6" ht="25.5" customHeight="1">
      <c r="A35" s="76" t="s">
        <v>16</v>
      </c>
      <c r="B35" s="51"/>
      <c r="C35" s="74"/>
      <c r="D35" s="77"/>
      <c r="E35" s="65"/>
      <c r="F35" s="50"/>
    </row>
    <row r="36" spans="1:6" ht="51.75" customHeight="1">
      <c r="A36" s="61" t="s">
        <v>86</v>
      </c>
      <c r="B36" s="51"/>
      <c r="C36" s="74"/>
      <c r="D36" s="77">
        <v>-11.584</v>
      </c>
      <c r="E36" s="65"/>
      <c r="F36" s="50"/>
    </row>
    <row r="37" spans="1:6" s="11" customFormat="1" ht="22.5" customHeight="1">
      <c r="A37" s="61" t="s">
        <v>67</v>
      </c>
      <c r="B37" s="51">
        <v>620</v>
      </c>
      <c r="C37" s="47">
        <v>210.36</v>
      </c>
      <c r="D37" s="77">
        <v>332.349</v>
      </c>
      <c r="E37" s="49">
        <f t="shared" si="0"/>
        <v>53.60467741935484</v>
      </c>
      <c r="F37" s="50" t="s">
        <v>102</v>
      </c>
    </row>
    <row r="38" spans="1:6" s="11" customFormat="1" ht="42" customHeight="1">
      <c r="A38" s="61" t="s">
        <v>75</v>
      </c>
      <c r="B38" s="51"/>
      <c r="C38" s="47"/>
      <c r="D38" s="77"/>
      <c r="E38" s="49"/>
      <c r="F38" s="50"/>
    </row>
    <row r="39" spans="1:6" s="11" customFormat="1" ht="91.5" customHeight="1">
      <c r="A39" s="78" t="s">
        <v>23</v>
      </c>
      <c r="B39" s="51">
        <v>300</v>
      </c>
      <c r="C39" s="47">
        <v>90.2</v>
      </c>
      <c r="D39" s="51">
        <v>73.75</v>
      </c>
      <c r="E39" s="49">
        <f t="shared" si="0"/>
        <v>24.583333333333332</v>
      </c>
      <c r="F39" s="50">
        <f t="shared" si="1"/>
        <v>81.76274944567628</v>
      </c>
    </row>
    <row r="40" spans="1:6" s="11" customFormat="1" ht="71.25" customHeight="1">
      <c r="A40" s="78" t="s">
        <v>59</v>
      </c>
      <c r="B40" s="51">
        <v>71.74</v>
      </c>
      <c r="C40" s="47">
        <v>15</v>
      </c>
      <c r="D40" s="51">
        <v>61.868</v>
      </c>
      <c r="E40" s="49">
        <f t="shared" si="0"/>
        <v>86.23919710064122</v>
      </c>
      <c r="F40" s="50" t="s">
        <v>91</v>
      </c>
    </row>
    <row r="41" spans="1:6" s="11" customFormat="1" ht="48.75" customHeight="1">
      <c r="A41" s="78" t="s">
        <v>7</v>
      </c>
      <c r="B41" s="51">
        <v>500</v>
      </c>
      <c r="C41" s="47">
        <v>160</v>
      </c>
      <c r="D41" s="51">
        <v>930.746</v>
      </c>
      <c r="E41" s="49">
        <f t="shared" si="0"/>
        <v>186.14919999999998</v>
      </c>
      <c r="F41" s="50" t="s">
        <v>103</v>
      </c>
    </row>
    <row r="42" spans="1:6" s="19" customFormat="1" ht="48.75" customHeight="1">
      <c r="A42" s="79" t="s">
        <v>69</v>
      </c>
      <c r="B42" s="51">
        <v>2000</v>
      </c>
      <c r="C42" s="47">
        <v>400</v>
      </c>
      <c r="D42" s="51"/>
      <c r="E42" s="49"/>
      <c r="F42" s="50"/>
    </row>
    <row r="43" spans="1:6" s="25" customFormat="1" ht="21.75" customHeight="1">
      <c r="A43" s="78" t="s">
        <v>72</v>
      </c>
      <c r="B43" s="100">
        <v>500</v>
      </c>
      <c r="C43" s="80">
        <v>130</v>
      </c>
      <c r="D43" s="80">
        <v>1851.455</v>
      </c>
      <c r="E43" s="99" t="s">
        <v>99</v>
      </c>
      <c r="F43" s="50" t="s">
        <v>104</v>
      </c>
    </row>
    <row r="44" spans="1:6" ht="21" customHeight="1">
      <c r="A44" s="76" t="s">
        <v>8</v>
      </c>
      <c r="B44" s="64">
        <f>SUM(B37:B43)</f>
        <v>3991.74</v>
      </c>
      <c r="C44" s="64">
        <f>SUM(C37:C43)</f>
        <v>1005.56</v>
      </c>
      <c r="D44" s="64">
        <f>SUM(D36:D43)</f>
        <v>3238.584</v>
      </c>
      <c r="E44" s="65">
        <f t="shared" si="0"/>
        <v>81.13213786469059</v>
      </c>
      <c r="F44" s="66" t="s">
        <v>105</v>
      </c>
    </row>
    <row r="45" spans="1:6" ht="16.5" customHeight="1">
      <c r="A45" s="73" t="s">
        <v>9</v>
      </c>
      <c r="B45" s="64">
        <f>B34+B44</f>
        <v>3608202.914</v>
      </c>
      <c r="C45" s="64">
        <f>C34+C44</f>
        <v>1241829.395</v>
      </c>
      <c r="D45" s="64">
        <f>D34+D44</f>
        <v>1145042.8020000001</v>
      </c>
      <c r="E45" s="65">
        <f t="shared" si="0"/>
        <v>31.73443482230945</v>
      </c>
      <c r="F45" s="66">
        <f t="shared" si="1"/>
        <v>92.2061280406396</v>
      </c>
    </row>
    <row r="46" spans="1:6" s="25" customFormat="1" ht="50.25" customHeight="1">
      <c r="A46" s="108" t="s">
        <v>87</v>
      </c>
      <c r="B46" s="105">
        <v>705.5</v>
      </c>
      <c r="C46" s="47">
        <v>176.375</v>
      </c>
      <c r="D46" s="47">
        <v>770.526</v>
      </c>
      <c r="E46" s="106">
        <f t="shared" si="0"/>
        <v>109.21700921332386</v>
      </c>
      <c r="F46" s="107" t="s">
        <v>108</v>
      </c>
    </row>
    <row r="47" spans="1:6" ht="19.5" customHeight="1">
      <c r="A47" s="81" t="s">
        <v>17</v>
      </c>
      <c r="B47" s="64">
        <f>B45+B46</f>
        <v>3608908.414</v>
      </c>
      <c r="C47" s="82">
        <f>C45+C46</f>
        <v>1242005.77</v>
      </c>
      <c r="D47" s="64">
        <f>D45+D46</f>
        <v>1145813.3280000002</v>
      </c>
      <c r="E47" s="65">
        <f t="shared" si="0"/>
        <v>31.749581772567538</v>
      </c>
      <c r="F47" s="66">
        <f>D47/C47*100</f>
        <v>92.25507285686766</v>
      </c>
    </row>
    <row r="48" spans="1:6" ht="15.75">
      <c r="A48" s="29"/>
      <c r="B48" s="29"/>
      <c r="C48" s="83"/>
      <c r="D48" s="29"/>
      <c r="E48" s="29"/>
      <c r="F48" s="84"/>
    </row>
  </sheetData>
  <sheetProtection/>
  <mergeCells count="1">
    <mergeCell ref="A2:F2"/>
  </mergeCells>
  <printOptions/>
  <pageMargins left="0.984251968503937" right="0.1968503937007874" top="0.4330708661417323" bottom="0.3937007874015748" header="0.31496062992125984" footer="0.2755905511811024"/>
  <pageSetup fitToHeight="2"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Tanya</cp:lastModifiedBy>
  <cp:lastPrinted>2017-04-11T12:40:50Z</cp:lastPrinted>
  <dcterms:created xsi:type="dcterms:W3CDTF">2004-07-02T06:40:36Z</dcterms:created>
  <dcterms:modified xsi:type="dcterms:W3CDTF">2017-04-18T13:53:23Z</dcterms:modified>
  <cp:category/>
  <cp:version/>
  <cp:contentType/>
  <cp:contentStatus/>
</cp:coreProperties>
</file>