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<sst xmlns="http://schemas.openxmlformats.org/spreadsheetml/2006/main" count="130" uniqueCount="124">
  <si>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</si>
  <si>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</si>
  <si>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</si>
  <si>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</si>
  <si>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</si>
  <si>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</si>
  <si>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</si>
  <si>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</si>
  <si>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</si>
  <si>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</si>
  <si>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</si>
  <si>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</si>
  <si>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</si>
  <si>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</si>
  <si>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</si>
  <si>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</si>
  <si>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</si>
  <si>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</si>
  <si>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</si>
  <si>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</si>
  <si>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</si>
  <si>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</si>
  <si>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</si>
  <si>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</si>
  <si>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</si>
  <si>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</si>
  <si>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</si>
  <si>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</si>
  <si>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</si>
  <si>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</si>
  <si>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</si>
  <si>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</si>
  <si>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</si>
  <si>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</si>
  <si>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</si>
  <si>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</si>
  <si>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</si>
  <si>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</si>
  <si>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</si>
  <si>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</si>
  <si>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</si>
  <si>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</si>
  <si>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</si>
  <si>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</si>
  <si>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</si>
  <si>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</si>
  <si>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</si>
  <si>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</si>
  <si>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</si>
  <si>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</si>
  <si>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</si>
  <si>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</si>
  <si>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</si>
  <si>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</si>
  <si>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</si>
  <si>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</si>
  <si>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</si>
  <si>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</si>
  <si>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</si>
  <si>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</si>
  <si>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</si>
  <si>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</si>
  <si>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</si>
  <si>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</si>
  <si>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</si>
  <si>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</si>
  <si>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</si>
  <si>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</si>
  <si>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</si>
  <si>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</si>
  <si>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</si>
  <si>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</si>
  <si>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</si>
  <si>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</si>
  <si>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</si>
  <si>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</si>
  <si>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</si>
  <si>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</si>
  <si>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</si>
  <si>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</si>
  <si>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</si>
  <si>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</si>
  <si>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</si>
  <si>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</si>
  <si>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</si>
  <si>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</si>
  <si>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</si>
  <si>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</si>
  <si>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</si>
  <si>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</si>
  <si>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</si>
  <si>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</si>
  <si>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</si>
  <si>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</si>
  <si>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</si>
  <si>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</si>
  <si>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</si>
  <si>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</si>
  <si>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</si>
  <si>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</si>
  <si>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</si>
  <si>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</si>
  <si>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</si>
  <si>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</si>
  <si>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</si>
  <si>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</si>
  <si>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</si>
  <si>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</si>
  <si>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</si>
  <si>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</si>
  <si>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</si>
  <si>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</si>
  <si>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1,9 р.б.</t>
  </si>
  <si>
    <t>План на           січень - вересень з урахуванням змін, 
тис. грн.</t>
  </si>
  <si>
    <t>План на               январь -сентябрь с учетом изменений,       тыс. грн.</t>
  </si>
  <si>
    <t>в 1,7 р.б.</t>
  </si>
  <si>
    <t>в 1,3 р.б.</t>
  </si>
  <si>
    <t>2,0 р.б.</t>
  </si>
  <si>
    <t>2,1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</si>
  <si>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</si>
  <si>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1"/>
        <color indexed="18"/>
        <rFont val="Times New Roman"/>
        <family val="1"/>
      </rPr>
      <t>пунктів 11 - 14</t>
    </r>
    <r>
      <rPr>
        <i/>
        <sz val="11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1"/>
        <color indexed="18"/>
        <rFont val="Times New Roman"/>
        <family val="1"/>
      </rPr>
      <t>пунктів 19 - 20</t>
    </r>
    <r>
      <rPr>
        <i/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</si>
  <si>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</si>
  <si>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Надійшло           з 01 січня            по 23 вересня,            тис. грн.</t>
  </si>
  <si>
    <t xml:space="preserve">Поступило          с 01 января   по 23 сентября,
тыс. грн.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</si>
</sst>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7" fillId="0" borderId="0" xfId="0" applyNumberFormat="1" applyFont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/>
    </xf>
    <xf numFmtId="207" fontId="17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06" zoomScaleNormal="106" zoomScaleSheetLayoutView="100" workbookViewId="0" topLeftCell="A52">
      <selection activeCell="B58" sqref="B58:F58"/>
    </sheetView>
  </sheetViews>
  <sheetFormatPr defaultColWidth="9.00390625" defaultRowHeight="12.75"/>
  <cols>
    <col min="1" max="1" width="50.50390625" style="0" customWidth="1"/>
    <col min="2" max="2" width="13.75390625" style="8" customWidth="1"/>
    <col min="3" max="3" width="14.125" style="0" customWidth="1"/>
    <col min="4" max="4" width="15.50390625" style="21" customWidth="1"/>
    <col min="5" max="5" width="12.25390625" style="0" customWidth="1"/>
    <col min="6" max="6" width="13.00390625" style="0" customWidth="1"/>
  </cols>
  <sheetData>
    <row r="1" spans="1:6" ht="18" customHeight="1">
      <c r="A1" s="7"/>
      <c r="B1" s="16"/>
      <c r="C1" s="7"/>
      <c r="D1" s="20"/>
      <c r="E1" s="7"/>
      <c r="F1" s="6"/>
    </row>
    <row r="2" spans="1:6" ht="37.5" customHeight="1">
      <c r="A2" s="112" t="s">
        <v>100</v>
      </c>
      <c r="B2" s="112"/>
      <c r="C2" s="112"/>
      <c r="D2" s="112"/>
      <c r="E2" s="112"/>
      <c r="F2" s="112"/>
    </row>
    <row r="3" spans="1:6" ht="20.25" customHeight="1">
      <c r="A3" s="23"/>
      <c r="B3" s="54"/>
      <c r="C3" s="24"/>
      <c r="D3" s="55"/>
      <c r="E3" s="25"/>
      <c r="F3" s="26"/>
    </row>
    <row r="4" spans="1:6" ht="93" customHeight="1">
      <c r="A4" s="56" t="s">
        <v>19</v>
      </c>
      <c r="B4" s="57" t="s">
        <v>88</v>
      </c>
      <c r="C4" s="58" t="s">
        <v>113</v>
      </c>
      <c r="D4" s="59" t="s">
        <v>122</v>
      </c>
      <c r="E4" s="60" t="s">
        <v>51</v>
      </c>
      <c r="F4" s="61" t="s">
        <v>52</v>
      </c>
    </row>
    <row r="5" spans="1:6" ht="49.5" customHeight="1" hidden="1">
      <c r="A5" s="56"/>
      <c r="B5" s="57"/>
      <c r="C5" s="58"/>
      <c r="D5" s="59"/>
      <c r="E5" s="60"/>
      <c r="F5" s="61"/>
    </row>
    <row r="6" spans="1:6" ht="15">
      <c r="A6" s="27" t="s">
        <v>20</v>
      </c>
      <c r="B6" s="28"/>
      <c r="C6" s="29"/>
      <c r="D6" s="30"/>
      <c r="E6" s="31"/>
      <c r="F6" s="32"/>
    </row>
    <row r="7" spans="1:6" ht="15">
      <c r="A7" s="62" t="s">
        <v>21</v>
      </c>
      <c r="B7" s="33">
        <v>1972484</v>
      </c>
      <c r="C7" s="33">
        <v>1399870</v>
      </c>
      <c r="D7" s="35">
        <v>1317652.371</v>
      </c>
      <c r="E7" s="36">
        <f>D7/B7*100</f>
        <v>66.80167600852529</v>
      </c>
      <c r="F7" s="37">
        <f>D7/C7*100</f>
        <v>94.12676684263539</v>
      </c>
    </row>
    <row r="8" spans="1:6" ht="15">
      <c r="A8" s="46" t="s">
        <v>48</v>
      </c>
      <c r="B8" s="38">
        <v>1273.8</v>
      </c>
      <c r="C8" s="34">
        <v>1233.8</v>
      </c>
      <c r="D8" s="35">
        <v>893.525</v>
      </c>
      <c r="E8" s="36">
        <f>D8/B8*100</f>
        <v>70.14641230962475</v>
      </c>
      <c r="F8" s="37">
        <f>D8/C8*100</f>
        <v>72.42057059491003</v>
      </c>
    </row>
    <row r="9" spans="1:6" ht="15">
      <c r="A9" s="45" t="s">
        <v>57</v>
      </c>
      <c r="B9" s="38">
        <v>164460</v>
      </c>
      <c r="C9" s="38">
        <v>123045</v>
      </c>
      <c r="D9" s="35">
        <v>130334.705</v>
      </c>
      <c r="E9" s="36">
        <f aca="true" t="shared" si="0" ref="E9:E59">D9/B9*100</f>
        <v>79.25009424784142</v>
      </c>
      <c r="F9" s="37">
        <f aca="true" t="shared" si="1" ref="F9:F56">D9/C9*100</f>
        <v>105.92442195944574</v>
      </c>
    </row>
    <row r="10" spans="1:6" ht="15">
      <c r="A10" s="46" t="s">
        <v>42</v>
      </c>
      <c r="B10" s="39">
        <f>B11+B15+B17</f>
        <v>645720</v>
      </c>
      <c r="C10" s="39">
        <f>C11+C15+C17</f>
        <v>474501.4</v>
      </c>
      <c r="D10" s="39">
        <f>D11+D15+D16+D17</f>
        <v>520919.892</v>
      </c>
      <c r="E10" s="36">
        <f t="shared" si="0"/>
        <v>80.67272068388776</v>
      </c>
      <c r="F10" s="37">
        <f t="shared" si="1"/>
        <v>109.78258272789078</v>
      </c>
    </row>
    <row r="11" spans="1:6" s="11" customFormat="1" ht="15">
      <c r="A11" s="40" t="s">
        <v>22</v>
      </c>
      <c r="B11" s="41">
        <f>SUM(B12:B14)</f>
        <v>324840</v>
      </c>
      <c r="C11" s="42">
        <f>SUM(C12:C14)</f>
        <v>245399.4</v>
      </c>
      <c r="D11" s="42">
        <f>SUM(D12:D14)</f>
        <v>241585.36899999998</v>
      </c>
      <c r="E11" s="36">
        <f t="shared" si="0"/>
        <v>74.37057289742643</v>
      </c>
      <c r="F11" s="37">
        <f t="shared" si="1"/>
        <v>98.4457863385159</v>
      </c>
    </row>
    <row r="12" spans="1:6" s="11" customFormat="1" ht="30.75">
      <c r="A12" s="40" t="s">
        <v>44</v>
      </c>
      <c r="B12" s="41">
        <v>35440</v>
      </c>
      <c r="C12" s="41">
        <v>26973</v>
      </c>
      <c r="D12" s="43">
        <v>26221.789</v>
      </c>
      <c r="E12" s="36">
        <f t="shared" si="0"/>
        <v>73.98924661399549</v>
      </c>
      <c r="F12" s="37">
        <f t="shared" si="1"/>
        <v>97.21495198902606</v>
      </c>
    </row>
    <row r="13" spans="1:6" s="11" customFormat="1" ht="15">
      <c r="A13" s="40" t="s">
        <v>23</v>
      </c>
      <c r="B13" s="41">
        <v>284900</v>
      </c>
      <c r="C13" s="41">
        <v>215071.4</v>
      </c>
      <c r="D13" s="43">
        <v>213193.99</v>
      </c>
      <c r="E13" s="36">
        <f t="shared" si="0"/>
        <v>74.83116532116532</v>
      </c>
      <c r="F13" s="37">
        <f t="shared" si="1"/>
        <v>99.12707593850229</v>
      </c>
    </row>
    <row r="14" spans="1:6" s="11" customFormat="1" ht="15">
      <c r="A14" s="40" t="s">
        <v>24</v>
      </c>
      <c r="B14" s="41">
        <v>4500</v>
      </c>
      <c r="C14" s="41">
        <v>3355</v>
      </c>
      <c r="D14" s="65">
        <v>2169.59</v>
      </c>
      <c r="E14" s="36">
        <f t="shared" si="0"/>
        <v>48.21311111111111</v>
      </c>
      <c r="F14" s="37">
        <f t="shared" si="1"/>
        <v>64.66736214605068</v>
      </c>
    </row>
    <row r="15" spans="1:6" s="11" customFormat="1" ht="15">
      <c r="A15" s="44" t="s">
        <v>25</v>
      </c>
      <c r="B15" s="41">
        <v>550</v>
      </c>
      <c r="C15" s="41">
        <v>367</v>
      </c>
      <c r="D15" s="43">
        <v>692.151</v>
      </c>
      <c r="E15" s="36">
        <f t="shared" si="0"/>
        <v>125.84563636363634</v>
      </c>
      <c r="F15" s="37" t="s">
        <v>112</v>
      </c>
    </row>
    <row r="16" spans="1:6" s="11" customFormat="1" ht="52.5" customHeight="1">
      <c r="A16" s="44" t="s">
        <v>94</v>
      </c>
      <c r="B16" s="41"/>
      <c r="C16" s="41"/>
      <c r="D16" s="43">
        <v>3.879</v>
      </c>
      <c r="E16" s="36"/>
      <c r="F16" s="97"/>
    </row>
    <row r="17" spans="1:6" s="11" customFormat="1" ht="21" customHeight="1">
      <c r="A17" s="44" t="s">
        <v>71</v>
      </c>
      <c r="B17" s="41">
        <v>320330</v>
      </c>
      <c r="C17" s="41">
        <v>228735</v>
      </c>
      <c r="D17" s="43">
        <v>278638.493</v>
      </c>
      <c r="E17" s="36">
        <f t="shared" si="0"/>
        <v>86.984825960728</v>
      </c>
      <c r="F17" s="37">
        <f t="shared" si="1"/>
        <v>121.81716527859751</v>
      </c>
    </row>
    <row r="18" spans="1:6" ht="15">
      <c r="A18" s="45" t="s">
        <v>27</v>
      </c>
      <c r="B18" s="38">
        <v>500</v>
      </c>
      <c r="C18" s="38">
        <v>365</v>
      </c>
      <c r="D18" s="33">
        <v>871.125</v>
      </c>
      <c r="E18" s="36">
        <f t="shared" si="0"/>
        <v>174.225</v>
      </c>
      <c r="F18" s="97" t="s">
        <v>118</v>
      </c>
    </row>
    <row r="19" spans="1:6" ht="15">
      <c r="A19" s="45" t="s">
        <v>53</v>
      </c>
      <c r="B19" s="38">
        <v>33900</v>
      </c>
      <c r="C19" s="38">
        <v>26871</v>
      </c>
      <c r="D19" s="35">
        <v>17901.16</v>
      </c>
      <c r="E19" s="36">
        <f t="shared" si="0"/>
        <v>52.80578171091446</v>
      </c>
      <c r="F19" s="97">
        <f t="shared" si="1"/>
        <v>66.61888281046481</v>
      </c>
    </row>
    <row r="20" spans="1:6" ht="48.75" customHeight="1">
      <c r="A20" s="45" t="s">
        <v>28</v>
      </c>
      <c r="B20" s="38">
        <v>10500</v>
      </c>
      <c r="C20" s="38">
        <v>7795</v>
      </c>
      <c r="D20" s="35">
        <v>8929.323</v>
      </c>
      <c r="E20" s="36">
        <f t="shared" si="0"/>
        <v>85.04117142857143</v>
      </c>
      <c r="F20" s="37">
        <f t="shared" si="1"/>
        <v>114.55193072482362</v>
      </c>
    </row>
    <row r="21" spans="1:6" ht="15">
      <c r="A21" s="45" t="s">
        <v>29</v>
      </c>
      <c r="B21" s="38">
        <v>565</v>
      </c>
      <c r="C21" s="38">
        <v>390</v>
      </c>
      <c r="D21" s="35">
        <v>287.238</v>
      </c>
      <c r="E21" s="36">
        <f t="shared" si="0"/>
        <v>50.83858407079646</v>
      </c>
      <c r="F21" s="37">
        <f t="shared" si="1"/>
        <v>73.65076923076923</v>
      </c>
    </row>
    <row r="22" spans="1:6" ht="15">
      <c r="A22" s="46" t="s">
        <v>30</v>
      </c>
      <c r="B22" s="38">
        <v>6220</v>
      </c>
      <c r="C22" s="38">
        <v>4633</v>
      </c>
      <c r="D22" s="33">
        <v>5441.547</v>
      </c>
      <c r="E22" s="36">
        <f t="shared" si="0"/>
        <v>87.48467845659164</v>
      </c>
      <c r="F22" s="37">
        <f t="shared" si="1"/>
        <v>117.45191020936755</v>
      </c>
    </row>
    <row r="23" spans="1:6" s="9" customFormat="1" ht="15">
      <c r="A23" s="47" t="s">
        <v>31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2003230.886</v>
      </c>
      <c r="E23" s="67">
        <f t="shared" si="0"/>
        <v>70.64518193322469</v>
      </c>
      <c r="F23" s="98">
        <f t="shared" si="1"/>
        <v>98.26000682198034</v>
      </c>
    </row>
    <row r="24" spans="1:6" ht="16.5" customHeight="1">
      <c r="A24" s="46" t="s">
        <v>32</v>
      </c>
      <c r="B24" s="38">
        <f>B25+B26+B27+B28+B29+B30+B31+B32+B33+B34+B35+B36+B37+B38+B39+B40+B41+B42+B43</f>
        <v>1819968.4820000003</v>
      </c>
      <c r="C24" s="38">
        <f>C25+C26+C27+C28+C29+C30+C31+C32+C33+C34+C35+C36+C37+C38+C39+C40+C41+C42+C43</f>
        <v>1397817.175</v>
      </c>
      <c r="D24" s="38">
        <f>SUM(D25:D43)</f>
        <v>1314605.03</v>
      </c>
      <c r="E24" s="36">
        <f t="shared" si="0"/>
        <v>72.23229649314332</v>
      </c>
      <c r="F24" s="37">
        <f t="shared" si="1"/>
        <v>94.04699366353114</v>
      </c>
    </row>
    <row r="25" spans="1:6" ht="66" customHeight="1">
      <c r="A25" s="63" t="s">
        <v>98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ht="30.75">
      <c r="A26" s="63" t="s">
        <v>33</v>
      </c>
      <c r="B26" s="86">
        <v>494149.2</v>
      </c>
      <c r="C26" s="86">
        <v>379570.3</v>
      </c>
      <c r="D26" s="50">
        <v>379570.3</v>
      </c>
      <c r="E26" s="36">
        <f t="shared" si="0"/>
        <v>76.81289375759386</v>
      </c>
      <c r="F26" s="37">
        <f t="shared" si="1"/>
        <v>100</v>
      </c>
    </row>
    <row r="27" spans="1:6" ht="34.5" customHeight="1">
      <c r="A27" s="63" t="s">
        <v>34</v>
      </c>
      <c r="B27" s="86">
        <v>358610.1</v>
      </c>
      <c r="C27" s="86">
        <v>268957.5</v>
      </c>
      <c r="D27" s="50">
        <v>268957.5</v>
      </c>
      <c r="E27" s="36">
        <f t="shared" si="0"/>
        <v>74.9999790859209</v>
      </c>
      <c r="F27" s="37">
        <f t="shared" si="1"/>
        <v>100</v>
      </c>
    </row>
    <row r="28" spans="1:6" ht="48.75" customHeight="1">
      <c r="A28" s="63" t="s">
        <v>92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</row>
    <row r="29" spans="1:6" ht="236.25" customHeight="1">
      <c r="A29" s="78" t="s">
        <v>77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</row>
    <row r="30" spans="1:6" ht="78" customHeight="1">
      <c r="A30" s="87" t="s">
        <v>60</v>
      </c>
      <c r="B30" s="91">
        <v>1087.8</v>
      </c>
      <c r="C30" s="91">
        <v>960.2</v>
      </c>
      <c r="D30" s="50">
        <v>689.025</v>
      </c>
      <c r="E30" s="36">
        <f t="shared" si="0"/>
        <v>63.341147269718704</v>
      </c>
      <c r="F30" s="37">
        <f t="shared" si="1"/>
        <v>71.75848781503854</v>
      </c>
    </row>
    <row r="31" spans="1:6" ht="219" customHeight="1">
      <c r="A31" s="88" t="s">
        <v>61</v>
      </c>
      <c r="B31" s="91">
        <v>647626.4</v>
      </c>
      <c r="C31" s="91">
        <v>466272.28</v>
      </c>
      <c r="D31" s="50">
        <v>385860.675</v>
      </c>
      <c r="E31" s="36">
        <f t="shared" si="0"/>
        <v>59.580751340587724</v>
      </c>
      <c r="F31" s="37">
        <f t="shared" si="1"/>
        <v>82.7543672551154</v>
      </c>
    </row>
    <row r="32" spans="1:6" ht="297" customHeight="1">
      <c r="A32" s="110" t="s">
        <v>120</v>
      </c>
      <c r="B32" s="91">
        <v>1529.345</v>
      </c>
      <c r="C32" s="91">
        <v>1529.345</v>
      </c>
      <c r="D32" s="50"/>
      <c r="E32" s="36"/>
      <c r="F32" s="37"/>
    </row>
    <row r="33" spans="1:6" ht="205.5" customHeight="1">
      <c r="A33" s="88" t="s">
        <v>78</v>
      </c>
      <c r="B33" s="91">
        <v>6173</v>
      </c>
      <c r="C33" s="91">
        <v>4487.378</v>
      </c>
      <c r="D33" s="50">
        <v>4476.551</v>
      </c>
      <c r="E33" s="36">
        <f t="shared" si="0"/>
        <v>72.51824072574114</v>
      </c>
      <c r="F33" s="37">
        <f t="shared" si="1"/>
        <v>99.7587232455122</v>
      </c>
    </row>
    <row r="34" spans="1:7" ht="53.25" customHeight="1">
      <c r="A34" s="88" t="s">
        <v>75</v>
      </c>
      <c r="B34" s="91">
        <v>2081.514</v>
      </c>
      <c r="C34" s="49">
        <v>1562.526</v>
      </c>
      <c r="D34" s="50">
        <v>1562.526</v>
      </c>
      <c r="E34" s="36">
        <f t="shared" si="0"/>
        <v>75.06680233714498</v>
      </c>
      <c r="F34" s="37">
        <f t="shared" si="1"/>
        <v>100</v>
      </c>
      <c r="G34" s="101"/>
    </row>
    <row r="35" spans="1:6" ht="50.25" customHeight="1">
      <c r="A35" s="100" t="s">
        <v>81</v>
      </c>
      <c r="B35" s="91">
        <v>1139.065</v>
      </c>
      <c r="C35" s="49">
        <v>1139.065</v>
      </c>
      <c r="D35" s="50">
        <v>1139.065</v>
      </c>
      <c r="E35" s="36">
        <f>D35/B35*100</f>
        <v>100</v>
      </c>
      <c r="F35" s="37">
        <f>D35/C35*100</f>
        <v>100</v>
      </c>
    </row>
    <row r="36" spans="1:6" ht="71.25" customHeight="1">
      <c r="A36" s="88" t="s">
        <v>73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ht="63.75" customHeight="1">
      <c r="A37" s="100" t="s">
        <v>102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6" ht="49.5" customHeight="1">
      <c r="A38" s="88" t="s">
        <v>64</v>
      </c>
      <c r="B38" s="86">
        <v>41301</v>
      </c>
      <c r="C38" s="86">
        <v>31896.9</v>
      </c>
      <c r="D38" s="50">
        <v>31317.9</v>
      </c>
      <c r="E38" s="36">
        <f t="shared" si="0"/>
        <v>75.82843030435099</v>
      </c>
      <c r="F38" s="37">
        <f t="shared" si="1"/>
        <v>98.18477657703413</v>
      </c>
    </row>
    <row r="39" spans="1:6" ht="47.25" customHeight="1">
      <c r="A39" s="88" t="s">
        <v>96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</row>
    <row r="40" spans="1:6" ht="45.75" customHeight="1">
      <c r="A40" s="100" t="s">
        <v>103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1.5" customHeight="1">
      <c r="A41" s="88" t="s">
        <v>62</v>
      </c>
      <c r="B41" s="91">
        <v>3241.7</v>
      </c>
      <c r="C41" s="91">
        <v>3241.7</v>
      </c>
      <c r="D41" s="50">
        <v>3240.709</v>
      </c>
      <c r="E41" s="36">
        <f t="shared" si="0"/>
        <v>99.96942962026097</v>
      </c>
      <c r="F41" s="37">
        <f t="shared" si="1"/>
        <v>99.96942962026097</v>
      </c>
    </row>
    <row r="42" spans="1:6" s="9" customFormat="1" ht="15" customHeight="1">
      <c r="A42" s="89" t="s">
        <v>63</v>
      </c>
      <c r="B42" s="86">
        <v>14074.026</v>
      </c>
      <c r="C42" s="86">
        <v>6585.705</v>
      </c>
      <c r="D42" s="50">
        <v>6939.619</v>
      </c>
      <c r="E42" s="36">
        <f>D42/B42*100</f>
        <v>49.307987636231445</v>
      </c>
      <c r="F42" s="37">
        <f>D42/C42*100</f>
        <v>105.3739728700268</v>
      </c>
    </row>
    <row r="43" spans="1:6" s="9" customFormat="1" ht="62.25" customHeight="1">
      <c r="A43" s="89" t="s">
        <v>119</v>
      </c>
      <c r="B43" s="86">
        <v>1177.205</v>
      </c>
      <c r="C43" s="86">
        <v>708.47</v>
      </c>
      <c r="D43" s="50">
        <v>708.47</v>
      </c>
      <c r="E43" s="36">
        <v>0</v>
      </c>
      <c r="F43" s="37">
        <v>0</v>
      </c>
    </row>
    <row r="44" spans="1:6" ht="20.25" customHeight="1">
      <c r="A44" s="84" t="s">
        <v>35</v>
      </c>
      <c r="B44" s="48">
        <f>B23+B24</f>
        <v>4655591.282</v>
      </c>
      <c r="C44" s="51">
        <f>C23+C24</f>
        <v>3436521.375</v>
      </c>
      <c r="D44" s="52">
        <f>D23+D24</f>
        <v>3317835.916</v>
      </c>
      <c r="E44" s="67">
        <f t="shared" si="0"/>
        <v>71.26561837221003</v>
      </c>
      <c r="F44" s="68">
        <f t="shared" si="1"/>
        <v>96.5463488787408</v>
      </c>
    </row>
    <row r="45" spans="1:6" ht="15">
      <c r="A45" s="84" t="s">
        <v>36</v>
      </c>
      <c r="B45" s="38"/>
      <c r="C45" s="51"/>
      <c r="D45" s="53"/>
      <c r="E45" s="36"/>
      <c r="F45" s="68"/>
    </row>
    <row r="46" spans="1:6" ht="19.5" customHeight="1">
      <c r="A46" s="45" t="s">
        <v>26</v>
      </c>
      <c r="B46" s="38">
        <v>900</v>
      </c>
      <c r="C46" s="38">
        <v>715</v>
      </c>
      <c r="D46" s="53">
        <v>558.52</v>
      </c>
      <c r="E46" s="92">
        <f t="shared" si="0"/>
        <v>62.05777777777778</v>
      </c>
      <c r="F46" s="37">
        <f t="shared" si="1"/>
        <v>78.11468531468532</v>
      </c>
    </row>
    <row r="47" spans="1:7" s="14" customFormat="1" ht="65.25" customHeight="1">
      <c r="A47" s="45" t="s">
        <v>37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115</v>
      </c>
      <c r="G47" s="13"/>
    </row>
    <row r="48" spans="1:6" s="13" customFormat="1" ht="64.5" customHeight="1">
      <c r="A48" s="83" t="s">
        <v>86</v>
      </c>
      <c r="B48" s="38">
        <v>200</v>
      </c>
      <c r="C48" s="38">
        <v>150</v>
      </c>
      <c r="D48" s="38">
        <v>197.295</v>
      </c>
      <c r="E48" s="92">
        <f t="shared" si="0"/>
        <v>98.6475</v>
      </c>
      <c r="F48" s="37" t="s">
        <v>116</v>
      </c>
    </row>
    <row r="49" spans="1:6" s="13" customFormat="1" ht="33" customHeight="1">
      <c r="A49" s="45" t="s">
        <v>38</v>
      </c>
      <c r="B49" s="38">
        <v>12700</v>
      </c>
      <c r="C49" s="38">
        <v>7560</v>
      </c>
      <c r="D49" s="38">
        <v>3094.079</v>
      </c>
      <c r="E49" s="92">
        <f t="shared" si="0"/>
        <v>24.362826771653545</v>
      </c>
      <c r="F49" s="37">
        <f t="shared" si="1"/>
        <v>40.9269708994709</v>
      </c>
    </row>
    <row r="50" spans="1:6" s="13" customFormat="1" ht="51.75" customHeight="1">
      <c r="A50" s="45" t="s">
        <v>90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s="13" customFormat="1" ht="17.25" customHeight="1">
      <c r="A51" s="45" t="s">
        <v>82</v>
      </c>
      <c r="B51" s="38">
        <v>4000</v>
      </c>
      <c r="C51" s="38">
        <v>1250</v>
      </c>
      <c r="D51" s="38">
        <v>435.077</v>
      </c>
      <c r="E51" s="92">
        <f>D51/B51*100</f>
        <v>10.876925</v>
      </c>
      <c r="F51" s="37">
        <f>D51/C51*100</f>
        <v>34.80616</v>
      </c>
    </row>
    <row r="52" spans="1:6" s="9" customFormat="1" ht="68.25" customHeight="1">
      <c r="A52" s="45" t="s">
        <v>106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s="9" customFormat="1" ht="15" customHeight="1">
      <c r="A53" s="64" t="s">
        <v>108</v>
      </c>
      <c r="B53" s="48">
        <f>SUM(B46:B52)</f>
        <v>26500</v>
      </c>
      <c r="C53" s="48">
        <f>SUM(C46:C49:C50:C52)</f>
        <v>15373.9</v>
      </c>
      <c r="D53" s="48">
        <f>SUM(D46:D52)</f>
        <v>8593.491000000002</v>
      </c>
      <c r="E53" s="93">
        <f t="shared" si="0"/>
        <v>32.428267924528306</v>
      </c>
      <c r="F53" s="68">
        <f t="shared" si="1"/>
        <v>55.89662349826655</v>
      </c>
    </row>
    <row r="54" spans="1:6" s="9" customFormat="1" ht="18" customHeight="1">
      <c r="A54" s="64" t="s">
        <v>32</v>
      </c>
      <c r="B54" s="48">
        <f>B55</f>
        <v>398</v>
      </c>
      <c r="C54" s="48">
        <f>C55</f>
        <v>398</v>
      </c>
      <c r="D54" s="48">
        <f>D55</f>
        <v>398</v>
      </c>
      <c r="E54" s="93">
        <f t="shared" si="0"/>
        <v>100</v>
      </c>
      <c r="F54" s="68">
        <f t="shared" si="1"/>
        <v>100</v>
      </c>
    </row>
    <row r="55" spans="1:6" s="9" customFormat="1" ht="94.5" customHeight="1">
      <c r="A55" s="83" t="s">
        <v>107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66" customFormat="1" ht="15">
      <c r="A56" s="64" t="s">
        <v>39</v>
      </c>
      <c r="B56" s="48">
        <f>B53+B54</f>
        <v>26898</v>
      </c>
      <c r="C56" s="48">
        <f>C53+C54</f>
        <v>15771.9</v>
      </c>
      <c r="D56" s="48">
        <f>D53+D54</f>
        <v>8991.491000000002</v>
      </c>
      <c r="E56" s="93">
        <f t="shared" si="0"/>
        <v>33.428102461149535</v>
      </c>
      <c r="F56" s="68">
        <f t="shared" si="1"/>
        <v>57.00956130840294</v>
      </c>
    </row>
    <row r="57" spans="1:6" s="107" customFormat="1" ht="15" customHeight="1">
      <c r="A57" s="64" t="s">
        <v>40</v>
      </c>
      <c r="B57" s="48">
        <f>B44+B56</f>
        <v>4682489.282</v>
      </c>
      <c r="C57" s="48">
        <f>C44+C56</f>
        <v>3452293.275</v>
      </c>
      <c r="D57" s="48">
        <f>D44+D56</f>
        <v>3326827.407</v>
      </c>
      <c r="E57" s="67">
        <f t="shared" si="0"/>
        <v>71.04826528463585</v>
      </c>
      <c r="F57" s="68">
        <f>D57/C57*100</f>
        <v>96.36572394041465</v>
      </c>
    </row>
    <row r="58" spans="1:6" s="9" customFormat="1" ht="30.75" customHeight="1">
      <c r="A58" s="108" t="s">
        <v>45</v>
      </c>
      <c r="B58" s="111">
        <v>3200</v>
      </c>
      <c r="C58" s="111">
        <v>2400</v>
      </c>
      <c r="D58" s="34">
        <v>3270.46921</v>
      </c>
      <c r="E58" s="36">
        <f t="shared" si="0"/>
        <v>102.2021628125</v>
      </c>
      <c r="F58" s="97">
        <f>D58/C58*100</f>
        <v>136.26955041666668</v>
      </c>
    </row>
    <row r="59" spans="1:6" ht="15">
      <c r="A59" s="47" t="s">
        <v>41</v>
      </c>
      <c r="B59" s="48">
        <f>B57+B58</f>
        <v>4685689.282</v>
      </c>
      <c r="C59" s="104">
        <f>C57+C58</f>
        <v>3454693.275</v>
      </c>
      <c r="D59" s="48">
        <f>D57+D58</f>
        <v>3330097.87621</v>
      </c>
      <c r="E59" s="67">
        <f t="shared" si="0"/>
        <v>71.06954123062572</v>
      </c>
      <c r="F59" s="68">
        <f>D59/C59*100</f>
        <v>96.39344541260324</v>
      </c>
    </row>
    <row r="61" spans="1:2" ht="12">
      <c r="A61" s="15"/>
      <c r="B61" s="17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3">
      <selection activeCell="H56" sqref="H56"/>
    </sheetView>
  </sheetViews>
  <sheetFormatPr defaultColWidth="8.875" defaultRowHeight="12.75"/>
  <cols>
    <col min="1" max="1" width="54.875" style="1" customWidth="1"/>
    <col min="2" max="2" width="13.875" style="1" customWidth="1"/>
    <col min="3" max="3" width="13.50390625" style="5" customWidth="1"/>
    <col min="4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2" t="s">
        <v>101</v>
      </c>
      <c r="B2" s="112"/>
      <c r="C2" s="112"/>
      <c r="D2" s="112"/>
      <c r="E2" s="112"/>
      <c r="F2" s="112"/>
    </row>
    <row r="3" spans="1:6" ht="16.5" customHeight="1">
      <c r="A3" s="23"/>
      <c r="B3" s="23"/>
      <c r="C3" s="24"/>
      <c r="D3" s="25"/>
      <c r="E3" s="25"/>
      <c r="F3" s="26"/>
    </row>
    <row r="4" spans="1:6" ht="98.25" customHeight="1">
      <c r="A4" s="109" t="s">
        <v>8</v>
      </c>
      <c r="B4" s="57" t="s">
        <v>89</v>
      </c>
      <c r="C4" s="58" t="s">
        <v>114</v>
      </c>
      <c r="D4" s="109" t="s">
        <v>123</v>
      </c>
      <c r="E4" s="61" t="s">
        <v>49</v>
      </c>
      <c r="F4" s="61" t="s">
        <v>50</v>
      </c>
    </row>
    <row r="5" spans="1:6" ht="0.75" customHeight="1" hidden="1">
      <c r="A5" s="109"/>
      <c r="B5" s="57"/>
      <c r="C5" s="58"/>
      <c r="D5" s="109"/>
      <c r="E5" s="61"/>
      <c r="F5" s="61"/>
    </row>
    <row r="6" spans="1:6" ht="15">
      <c r="A6" s="27" t="s">
        <v>7</v>
      </c>
      <c r="B6" s="28"/>
      <c r="C6" s="29"/>
      <c r="D6" s="30"/>
      <c r="E6" s="31"/>
      <c r="F6" s="32"/>
    </row>
    <row r="7" spans="1:6" ht="15">
      <c r="A7" s="69" t="s">
        <v>0</v>
      </c>
      <c r="B7" s="33">
        <v>1972484</v>
      </c>
      <c r="C7" s="33">
        <v>1399870</v>
      </c>
      <c r="D7" s="35">
        <v>1317652.371</v>
      </c>
      <c r="E7" s="36">
        <f>D7/B7*100</f>
        <v>66.80167600852529</v>
      </c>
      <c r="F7" s="37">
        <f>D7/C7*100</f>
        <v>94.12676684263539</v>
      </c>
    </row>
    <row r="8" spans="1:6" ht="15">
      <c r="A8" s="69" t="s">
        <v>1</v>
      </c>
      <c r="B8" s="38">
        <v>1273.8</v>
      </c>
      <c r="C8" s="34">
        <v>1233.8</v>
      </c>
      <c r="D8" s="35">
        <v>893.525</v>
      </c>
      <c r="E8" s="36">
        <f>D8/B8*100</f>
        <v>70.14641230962475</v>
      </c>
      <c r="F8" s="37">
        <f>D8/C8*100</f>
        <v>72.42057059491003</v>
      </c>
    </row>
    <row r="9" spans="1:6" ht="15">
      <c r="A9" s="70" t="s">
        <v>58</v>
      </c>
      <c r="B9" s="38">
        <v>164460</v>
      </c>
      <c r="C9" s="38">
        <v>123045</v>
      </c>
      <c r="D9" s="35">
        <v>130334.705</v>
      </c>
      <c r="E9" s="36">
        <f aca="true" t="shared" si="0" ref="E9:E59">D9/B9*100</f>
        <v>79.25009424784142</v>
      </c>
      <c r="F9" s="37">
        <f aca="true" t="shared" si="1" ref="F9:F56">D9/C9*100</f>
        <v>105.92442195944574</v>
      </c>
    </row>
    <row r="10" spans="1:6" s="3" customFormat="1" ht="15">
      <c r="A10" s="69" t="s">
        <v>43</v>
      </c>
      <c r="B10" s="39">
        <f>B11+B15+B17</f>
        <v>645720</v>
      </c>
      <c r="C10" s="39">
        <f>C11+C15+C17</f>
        <v>474501.4</v>
      </c>
      <c r="D10" s="39">
        <f>D11+D15+D16+D17</f>
        <v>520919.892</v>
      </c>
      <c r="E10" s="36">
        <f t="shared" si="0"/>
        <v>80.67272068388776</v>
      </c>
      <c r="F10" s="37">
        <f t="shared" si="1"/>
        <v>109.78258272789078</v>
      </c>
    </row>
    <row r="11" spans="1:6" s="12" customFormat="1" ht="15">
      <c r="A11" s="71" t="s">
        <v>46</v>
      </c>
      <c r="B11" s="41">
        <f>SUM(B12:B14)</f>
        <v>324840</v>
      </c>
      <c r="C11" s="42">
        <f>SUM(C12:C14)</f>
        <v>245399.4</v>
      </c>
      <c r="D11" s="42">
        <f>SUM(D12:D14)</f>
        <v>241585.36899999998</v>
      </c>
      <c r="E11" s="36">
        <f t="shared" si="0"/>
        <v>74.37057289742643</v>
      </c>
      <c r="F11" s="37">
        <f t="shared" si="1"/>
        <v>98.4457863385159</v>
      </c>
    </row>
    <row r="12" spans="1:6" s="12" customFormat="1" ht="30.75">
      <c r="A12" s="72" t="s">
        <v>17</v>
      </c>
      <c r="B12" s="41">
        <v>35440</v>
      </c>
      <c r="C12" s="41">
        <v>26973</v>
      </c>
      <c r="D12" s="43">
        <v>26221.789</v>
      </c>
      <c r="E12" s="36">
        <f t="shared" si="0"/>
        <v>73.98924661399549</v>
      </c>
      <c r="F12" s="37">
        <f t="shared" si="1"/>
        <v>97.21495198902606</v>
      </c>
    </row>
    <row r="13" spans="1:6" s="12" customFormat="1" ht="15">
      <c r="A13" s="73" t="s">
        <v>55</v>
      </c>
      <c r="B13" s="41">
        <v>284900</v>
      </c>
      <c r="C13" s="41">
        <v>215071.4</v>
      </c>
      <c r="D13" s="43">
        <v>213193.99</v>
      </c>
      <c r="E13" s="36">
        <f t="shared" si="0"/>
        <v>74.83116532116532</v>
      </c>
      <c r="F13" s="37">
        <f t="shared" si="1"/>
        <v>99.12707593850229</v>
      </c>
    </row>
    <row r="14" spans="1:6" s="12" customFormat="1" ht="15">
      <c r="A14" s="71" t="s">
        <v>14</v>
      </c>
      <c r="B14" s="41">
        <v>4500</v>
      </c>
      <c r="C14" s="41">
        <v>3355</v>
      </c>
      <c r="D14" s="65">
        <v>2169.59</v>
      </c>
      <c r="E14" s="36">
        <f t="shared" si="0"/>
        <v>48.21311111111111</v>
      </c>
      <c r="F14" s="37">
        <f t="shared" si="1"/>
        <v>64.66736214605068</v>
      </c>
    </row>
    <row r="15" spans="1:6" s="12" customFormat="1" ht="15">
      <c r="A15" s="74" t="s">
        <v>2</v>
      </c>
      <c r="B15" s="41">
        <v>550</v>
      </c>
      <c r="C15" s="41">
        <v>367</v>
      </c>
      <c r="D15" s="43">
        <v>692.151</v>
      </c>
      <c r="E15" s="36">
        <f t="shared" si="0"/>
        <v>125.84563636363634</v>
      </c>
      <c r="F15" s="37" t="s">
        <v>112</v>
      </c>
    </row>
    <row r="16" spans="1:6" s="12" customFormat="1" ht="54" customHeight="1">
      <c r="A16" s="74" t="s">
        <v>95</v>
      </c>
      <c r="B16" s="41"/>
      <c r="C16" s="41"/>
      <c r="D16" s="43">
        <v>3.879</v>
      </c>
      <c r="E16" s="36"/>
      <c r="F16" s="97"/>
    </row>
    <row r="17" spans="1:6" s="12" customFormat="1" ht="15">
      <c r="A17" s="74" t="s">
        <v>72</v>
      </c>
      <c r="B17" s="41">
        <v>320330</v>
      </c>
      <c r="C17" s="41">
        <v>228735</v>
      </c>
      <c r="D17" s="43">
        <v>278638.493</v>
      </c>
      <c r="E17" s="36">
        <f t="shared" si="0"/>
        <v>86.984825960728</v>
      </c>
      <c r="F17" s="37">
        <f t="shared" si="1"/>
        <v>121.81716527859751</v>
      </c>
    </row>
    <row r="18" spans="1:6" ht="22.5" customHeight="1">
      <c r="A18" s="70" t="s">
        <v>9</v>
      </c>
      <c r="B18" s="38">
        <v>500</v>
      </c>
      <c r="C18" s="38">
        <v>365</v>
      </c>
      <c r="D18" s="33">
        <v>871.125</v>
      </c>
      <c r="E18" s="36">
        <f t="shared" si="0"/>
        <v>174.225</v>
      </c>
      <c r="F18" s="97" t="s">
        <v>117</v>
      </c>
    </row>
    <row r="19" spans="1:6" ht="26.25" customHeight="1">
      <c r="A19" s="75" t="s">
        <v>54</v>
      </c>
      <c r="B19" s="38">
        <v>33900</v>
      </c>
      <c r="C19" s="38">
        <v>26871</v>
      </c>
      <c r="D19" s="35">
        <v>17901.16</v>
      </c>
      <c r="E19" s="36">
        <f t="shared" si="0"/>
        <v>52.80578171091446</v>
      </c>
      <c r="F19" s="97">
        <f t="shared" si="1"/>
        <v>66.61888281046481</v>
      </c>
    </row>
    <row r="20" spans="1:6" ht="61.5">
      <c r="A20" s="75" t="s">
        <v>18</v>
      </c>
      <c r="B20" s="38">
        <v>10500</v>
      </c>
      <c r="C20" s="38">
        <v>7795</v>
      </c>
      <c r="D20" s="35">
        <v>8929.323</v>
      </c>
      <c r="E20" s="36">
        <f t="shared" si="0"/>
        <v>85.04117142857143</v>
      </c>
      <c r="F20" s="37">
        <f t="shared" si="1"/>
        <v>114.55193072482362</v>
      </c>
    </row>
    <row r="21" spans="1:6" ht="18" customHeight="1">
      <c r="A21" s="75" t="s">
        <v>3</v>
      </c>
      <c r="B21" s="38">
        <v>565</v>
      </c>
      <c r="C21" s="38">
        <v>390</v>
      </c>
      <c r="D21" s="35">
        <v>287.238</v>
      </c>
      <c r="E21" s="36">
        <f t="shared" si="0"/>
        <v>50.83858407079646</v>
      </c>
      <c r="F21" s="37">
        <f t="shared" si="1"/>
        <v>73.65076923076923</v>
      </c>
    </row>
    <row r="22" spans="1:6" ht="18" customHeight="1">
      <c r="A22" s="76" t="s">
        <v>15</v>
      </c>
      <c r="B22" s="38">
        <v>6220</v>
      </c>
      <c r="C22" s="38">
        <v>4633</v>
      </c>
      <c r="D22" s="33">
        <v>5441.547</v>
      </c>
      <c r="E22" s="36">
        <f t="shared" si="0"/>
        <v>87.48467845659164</v>
      </c>
      <c r="F22" s="37">
        <f t="shared" si="1"/>
        <v>117.45191020936755</v>
      </c>
    </row>
    <row r="23" spans="1:6" s="2" customFormat="1" ht="15.75" customHeight="1">
      <c r="A23" s="77" t="s">
        <v>10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2003230.886</v>
      </c>
      <c r="E23" s="67">
        <f t="shared" si="0"/>
        <v>70.64518193322469</v>
      </c>
      <c r="F23" s="98">
        <f t="shared" si="1"/>
        <v>98.26000682198034</v>
      </c>
    </row>
    <row r="24" spans="1:6" s="2" customFormat="1" ht="15">
      <c r="A24" s="76" t="s">
        <v>47</v>
      </c>
      <c r="B24" s="38">
        <f>B25+B26+B27+B28+B29+B30+B31+B32+B33+B34+B35++B36+B37+B38+B39+B40+B41+B42+B43</f>
        <v>1819968.4820000003</v>
      </c>
      <c r="C24" s="38">
        <f>C25+C26+C27+C28+C29+C30+C31+C32+C33+C34+C35+C36+C37+C38+C39+C40+C41+C42+C43</f>
        <v>1397817.175</v>
      </c>
      <c r="D24" s="38">
        <f>SUM(D25:D43)</f>
        <v>1314605.03</v>
      </c>
      <c r="E24" s="36">
        <f t="shared" si="0"/>
        <v>72.23229649314332</v>
      </c>
      <c r="F24" s="37">
        <f t="shared" si="1"/>
        <v>94.04699366353114</v>
      </c>
    </row>
    <row r="25" spans="1:6" s="2" customFormat="1" ht="65.25" customHeight="1">
      <c r="A25" s="63" t="s">
        <v>99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s="2" customFormat="1" ht="40.5" customHeight="1">
      <c r="A26" s="78" t="s">
        <v>4</v>
      </c>
      <c r="B26" s="86">
        <v>494149.2</v>
      </c>
      <c r="C26" s="86">
        <v>379570.3</v>
      </c>
      <c r="D26" s="50">
        <v>379570.3</v>
      </c>
      <c r="E26" s="36">
        <f t="shared" si="0"/>
        <v>76.81289375759386</v>
      </c>
      <c r="F26" s="37">
        <f t="shared" si="1"/>
        <v>100</v>
      </c>
    </row>
    <row r="27" spans="1:7" s="2" customFormat="1" ht="31.5" customHeight="1">
      <c r="A27" s="78" t="s">
        <v>65</v>
      </c>
      <c r="B27" s="86">
        <v>358610.1</v>
      </c>
      <c r="C27" s="86">
        <v>268957.5</v>
      </c>
      <c r="D27" s="50">
        <v>268957.5</v>
      </c>
      <c r="E27" s="36">
        <f t="shared" si="0"/>
        <v>74.9999790859209</v>
      </c>
      <c r="F27" s="37">
        <f t="shared" si="1"/>
        <v>100</v>
      </c>
      <c r="G27" s="19"/>
    </row>
    <row r="28" spans="1:7" s="2" customFormat="1" ht="66" customHeight="1">
      <c r="A28" s="63" t="s">
        <v>93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  <c r="G28" s="19"/>
    </row>
    <row r="29" spans="1:8" s="2" customFormat="1" ht="217.5" customHeight="1">
      <c r="A29" s="95" t="s">
        <v>80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  <c r="G29" s="19"/>
      <c r="H29" s="96"/>
    </row>
    <row r="30" spans="1:7" s="2" customFormat="1" ht="77.25">
      <c r="A30" s="79" t="s">
        <v>66</v>
      </c>
      <c r="B30" s="91">
        <v>1087.8</v>
      </c>
      <c r="C30" s="91">
        <v>960.2</v>
      </c>
      <c r="D30" s="50">
        <v>689.025</v>
      </c>
      <c r="E30" s="36">
        <f t="shared" si="0"/>
        <v>63.341147269718704</v>
      </c>
      <c r="F30" s="37">
        <f t="shared" si="1"/>
        <v>71.75848781503854</v>
      </c>
      <c r="G30" s="19"/>
    </row>
    <row r="31" spans="1:6" s="2" customFormat="1" ht="249.75" customHeight="1">
      <c r="A31" s="71" t="s">
        <v>67</v>
      </c>
      <c r="B31" s="91">
        <v>647626.4</v>
      </c>
      <c r="C31" s="91">
        <v>466272.28</v>
      </c>
      <c r="D31" s="50">
        <v>385860.675</v>
      </c>
      <c r="E31" s="36">
        <f t="shared" si="0"/>
        <v>59.580751340587724</v>
      </c>
      <c r="F31" s="37">
        <f t="shared" si="1"/>
        <v>82.7543672551154</v>
      </c>
    </row>
    <row r="32" spans="1:6" s="2" customFormat="1" ht="308.25" customHeight="1">
      <c r="A32" s="110" t="s">
        <v>121</v>
      </c>
      <c r="B32" s="91">
        <v>1529.345</v>
      </c>
      <c r="C32" s="91">
        <v>1529.345</v>
      </c>
      <c r="D32" s="50"/>
      <c r="E32" s="36"/>
      <c r="F32" s="37"/>
    </row>
    <row r="33" spans="1:6" s="2" customFormat="1" ht="188.25" customHeight="1">
      <c r="A33" s="94" t="s">
        <v>79</v>
      </c>
      <c r="B33" s="91">
        <v>6173</v>
      </c>
      <c r="C33" s="91">
        <v>4487.378</v>
      </c>
      <c r="D33" s="50">
        <v>4476.551</v>
      </c>
      <c r="E33" s="36">
        <f t="shared" si="0"/>
        <v>72.51824072574114</v>
      </c>
      <c r="F33" s="37">
        <f t="shared" si="1"/>
        <v>99.7587232455122</v>
      </c>
    </row>
    <row r="34" spans="1:6" s="2" customFormat="1" ht="49.5" customHeight="1">
      <c r="A34" s="80" t="s">
        <v>76</v>
      </c>
      <c r="B34" s="91">
        <v>2081.514</v>
      </c>
      <c r="C34" s="49">
        <v>1562.526</v>
      </c>
      <c r="D34" s="50">
        <v>1562.526</v>
      </c>
      <c r="E34" s="36">
        <f t="shared" si="0"/>
        <v>75.06680233714498</v>
      </c>
      <c r="F34" s="37">
        <f t="shared" si="1"/>
        <v>100</v>
      </c>
    </row>
    <row r="35" spans="1:6" s="2" customFormat="1" ht="46.5">
      <c r="A35" s="85" t="s">
        <v>83</v>
      </c>
      <c r="B35" s="91">
        <v>1139.065</v>
      </c>
      <c r="C35" s="49">
        <v>1139.065</v>
      </c>
      <c r="D35" s="50">
        <v>1139.065</v>
      </c>
      <c r="E35" s="36">
        <f t="shared" si="0"/>
        <v>100</v>
      </c>
      <c r="F35" s="37">
        <f t="shared" si="1"/>
        <v>100</v>
      </c>
    </row>
    <row r="36" spans="1:6" s="2" customFormat="1" ht="78" customHeight="1">
      <c r="A36" s="85" t="s">
        <v>74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s="2" customFormat="1" ht="79.5" customHeight="1">
      <c r="A37" s="80" t="s">
        <v>105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7" s="2" customFormat="1" ht="48.75" customHeight="1">
      <c r="A38" s="80" t="s">
        <v>68</v>
      </c>
      <c r="B38" s="86">
        <v>41301</v>
      </c>
      <c r="C38" s="86">
        <v>31896.9</v>
      </c>
      <c r="D38" s="50">
        <v>31317.9</v>
      </c>
      <c r="E38" s="36">
        <f t="shared" si="0"/>
        <v>75.82843030435099</v>
      </c>
      <c r="F38" s="37">
        <f t="shared" si="1"/>
        <v>98.18477657703413</v>
      </c>
      <c r="G38" s="99"/>
    </row>
    <row r="39" spans="1:7" s="2" customFormat="1" ht="50.25" customHeight="1">
      <c r="A39" s="80" t="s">
        <v>97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  <c r="G39" s="99"/>
    </row>
    <row r="40" spans="1:6" ht="60.75" customHeight="1">
      <c r="A40" s="80" t="s">
        <v>104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7.5" customHeight="1">
      <c r="A41" s="81" t="s">
        <v>69</v>
      </c>
      <c r="B41" s="91">
        <v>3241.7</v>
      </c>
      <c r="C41" s="91">
        <v>3241.7</v>
      </c>
      <c r="D41" s="50">
        <v>3240.709</v>
      </c>
      <c r="E41" s="36">
        <f t="shared" si="0"/>
        <v>99.96942962026097</v>
      </c>
      <c r="F41" s="37">
        <f t="shared" si="1"/>
        <v>99.96942962026097</v>
      </c>
    </row>
    <row r="42" spans="1:6" ht="25.5" customHeight="1">
      <c r="A42" s="81" t="s">
        <v>70</v>
      </c>
      <c r="B42" s="86">
        <v>14074.026</v>
      </c>
      <c r="C42" s="86">
        <v>6585.705</v>
      </c>
      <c r="D42" s="50">
        <v>6939.619</v>
      </c>
      <c r="E42" s="36">
        <f>D42/B42*100</f>
        <v>49.307987636231445</v>
      </c>
      <c r="F42" s="37">
        <f>D42/C42*100</f>
        <v>105.3739728700268</v>
      </c>
    </row>
    <row r="43" spans="1:6" ht="45" customHeight="1">
      <c r="A43" s="89" t="s">
        <v>119</v>
      </c>
      <c r="B43" s="86">
        <v>1177.205</v>
      </c>
      <c r="C43" s="86">
        <v>708.47</v>
      </c>
      <c r="D43" s="50">
        <v>708.47</v>
      </c>
      <c r="E43" s="36"/>
      <c r="F43" s="37"/>
    </row>
    <row r="44" spans="1:6" ht="19.5" customHeight="1">
      <c r="A44" s="82" t="s">
        <v>11</v>
      </c>
      <c r="B44" s="48">
        <f>B23+B24</f>
        <v>4655591.282</v>
      </c>
      <c r="C44" s="51">
        <f>C23+C24</f>
        <v>3436521.375</v>
      </c>
      <c r="D44" s="52">
        <f>D23+D24</f>
        <v>3317835.916</v>
      </c>
      <c r="E44" s="67">
        <f t="shared" si="0"/>
        <v>71.26561837221003</v>
      </c>
      <c r="F44" s="68">
        <f t="shared" si="1"/>
        <v>96.5463488787408</v>
      </c>
    </row>
    <row r="45" spans="1:6" s="10" customFormat="1" ht="21.75" customHeight="1">
      <c r="A45" s="82" t="s">
        <v>12</v>
      </c>
      <c r="B45" s="38"/>
      <c r="C45" s="51"/>
      <c r="D45" s="53"/>
      <c r="E45" s="36"/>
      <c r="F45" s="68"/>
    </row>
    <row r="46" spans="1:6" s="18" customFormat="1" ht="23.25" customHeight="1">
      <c r="A46" s="75" t="s">
        <v>59</v>
      </c>
      <c r="B46" s="38">
        <v>900</v>
      </c>
      <c r="C46" s="38">
        <v>715</v>
      </c>
      <c r="D46" s="53">
        <v>558.52</v>
      </c>
      <c r="E46" s="92">
        <f t="shared" si="0"/>
        <v>62.05777777777778</v>
      </c>
      <c r="F46" s="37">
        <f t="shared" si="1"/>
        <v>78.11468531468532</v>
      </c>
    </row>
    <row r="47" spans="1:6" s="22" customFormat="1" ht="53.25" customHeight="1">
      <c r="A47" s="75" t="s">
        <v>16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115</v>
      </c>
    </row>
    <row r="48" spans="1:6" ht="67.5" customHeight="1">
      <c r="A48" s="75" t="s">
        <v>87</v>
      </c>
      <c r="B48" s="38">
        <v>200</v>
      </c>
      <c r="C48" s="38">
        <v>150</v>
      </c>
      <c r="D48" s="38">
        <v>197.295</v>
      </c>
      <c r="E48" s="92">
        <f t="shared" si="0"/>
        <v>98.6475</v>
      </c>
      <c r="F48" s="37" t="s">
        <v>116</v>
      </c>
    </row>
    <row r="49" spans="1:6" ht="37.5" customHeight="1">
      <c r="A49" s="75" t="s">
        <v>5</v>
      </c>
      <c r="B49" s="38">
        <v>12700</v>
      </c>
      <c r="C49" s="38">
        <v>7560</v>
      </c>
      <c r="D49" s="38">
        <v>3094.079</v>
      </c>
      <c r="E49" s="92">
        <f t="shared" si="0"/>
        <v>24.362826771653545</v>
      </c>
      <c r="F49" s="37">
        <f t="shared" si="1"/>
        <v>40.9269708994709</v>
      </c>
    </row>
    <row r="50" spans="1:6" ht="61.5" customHeight="1">
      <c r="A50" s="83" t="s">
        <v>91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ht="25.5" customHeight="1">
      <c r="A51" s="75" t="s">
        <v>84</v>
      </c>
      <c r="B51" s="38">
        <v>4000</v>
      </c>
      <c r="C51" s="38">
        <v>1250</v>
      </c>
      <c r="D51" s="38">
        <v>435.077</v>
      </c>
      <c r="E51" s="92">
        <f>D51/B51*100</f>
        <v>10.876925</v>
      </c>
      <c r="F51" s="37">
        <f>D51/C51*100</f>
        <v>34.80616</v>
      </c>
    </row>
    <row r="52" spans="1:6" ht="69.75" customHeight="1">
      <c r="A52" s="75" t="s">
        <v>109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ht="17.25" customHeight="1">
      <c r="A53" s="82" t="s">
        <v>111</v>
      </c>
      <c r="B53" s="48">
        <f>SUM(B46:B52)</f>
        <v>26500</v>
      </c>
      <c r="C53" s="48">
        <f>SUM(C46:C49:C50:C52)</f>
        <v>15373.9</v>
      </c>
      <c r="D53" s="48">
        <f>SUM(D46:D52)</f>
        <v>8593.491000000002</v>
      </c>
      <c r="E53" s="93">
        <f t="shared" si="0"/>
        <v>32.428267924528306</v>
      </c>
      <c r="F53" s="68">
        <f t="shared" si="1"/>
        <v>55.89662349826655</v>
      </c>
    </row>
    <row r="54" spans="1:6" s="22" customFormat="1" ht="23.25" customHeight="1">
      <c r="A54" s="82" t="s">
        <v>47</v>
      </c>
      <c r="B54" s="48">
        <f>B55</f>
        <v>398</v>
      </c>
      <c r="C54" s="48">
        <f>C55</f>
        <v>398</v>
      </c>
      <c r="D54" s="48">
        <f>D55</f>
        <v>398</v>
      </c>
      <c r="E54" s="92">
        <f>D54/B54*100</f>
        <v>100</v>
      </c>
      <c r="F54" s="37">
        <f>D54/C54*100</f>
        <v>100</v>
      </c>
    </row>
    <row r="55" spans="1:6" s="22" customFormat="1" ht="109.5" customHeight="1">
      <c r="A55" s="83" t="s">
        <v>110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22" customFormat="1" ht="19.5" customHeight="1">
      <c r="A56" s="64" t="s">
        <v>6</v>
      </c>
      <c r="B56" s="48">
        <f>B53+B54</f>
        <v>26898</v>
      </c>
      <c r="C56" s="48">
        <f>C53+C54</f>
        <v>15771.9</v>
      </c>
      <c r="D56" s="48">
        <f>D53+D54</f>
        <v>8991.491000000002</v>
      </c>
      <c r="E56" s="93">
        <f t="shared" si="0"/>
        <v>33.428102461149535</v>
      </c>
      <c r="F56" s="68">
        <f t="shared" si="1"/>
        <v>57.00956130840294</v>
      </c>
    </row>
    <row r="57" spans="1:6" s="106" customFormat="1" ht="17.25" customHeight="1">
      <c r="A57" s="64" t="s">
        <v>85</v>
      </c>
      <c r="B57" s="48">
        <f>B44+B56</f>
        <v>4682489.282</v>
      </c>
      <c r="C57" s="48">
        <f>C44+C56</f>
        <v>3452293.275</v>
      </c>
      <c r="D57" s="48">
        <f>D44+D56</f>
        <v>3326827.407</v>
      </c>
      <c r="E57" s="67">
        <f t="shared" si="0"/>
        <v>71.04826528463585</v>
      </c>
      <c r="F57" s="68">
        <f>D57/C57*100</f>
        <v>96.36572394041465</v>
      </c>
    </row>
    <row r="58" spans="1:6" s="2" customFormat="1" ht="38.25" customHeight="1">
      <c r="A58" s="105" t="s">
        <v>56</v>
      </c>
      <c r="B58" s="111">
        <v>3200</v>
      </c>
      <c r="C58" s="111">
        <v>2400</v>
      </c>
      <c r="D58" s="34">
        <v>3270.46921</v>
      </c>
      <c r="E58" s="36">
        <f t="shared" si="0"/>
        <v>102.2021628125</v>
      </c>
      <c r="F58" s="97">
        <f>D58/C58*100</f>
        <v>136.26955041666668</v>
      </c>
    </row>
    <row r="59" spans="1:6" s="102" customFormat="1" ht="22.5" customHeight="1">
      <c r="A59" s="103" t="s">
        <v>13</v>
      </c>
      <c r="B59" s="48">
        <f>B57+B58</f>
        <v>4685689.282</v>
      </c>
      <c r="C59" s="104">
        <f>C57+C58</f>
        <v>3454693.275</v>
      </c>
      <c r="D59" s="48">
        <f>D57+D58</f>
        <v>3330097.87621</v>
      </c>
      <c r="E59" s="67">
        <f t="shared" si="0"/>
        <v>71.06954123062572</v>
      </c>
      <c r="F59" s="68">
        <f>D59/C59*100</f>
        <v>96.39344541260324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2019-09-16T08:57:11Z</cp:lastPrinted>
  <dcterms:created xsi:type="dcterms:W3CDTF">2004-07-02T06:40:36Z</dcterms:created>
  <dcterms:modified xsi:type="dcterms:W3CDTF">2019-09-23T10:41:39Z</dcterms:modified>
  <cp:category/>
  <cp:version/>
  <cp:contentType/>
  <cp:contentStatus/>
</cp:coreProperties>
</file>