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'Укр'!$A$1:$G$45</definedName>
  </definedNames>
  <calcPr fullCalcOnLoad="1" refMode="R1C1"/>
</workbook>
</file>

<file path=xl/sharedStrings.xml><?xml version="1.0" encoding="utf-8"?>
<sst xmlns="http://schemas.openxmlformats.org/spreadsheetml/2006/main" count="57" uniqueCount="56">
  <si>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</si>
  <si>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</si>
  <si>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</si>
  <si>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</si>
  <si>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</si>
  <si>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</si>
  <si>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</si>
  <si>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</si>
  <si>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</si>
  <si>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</si>
  <si>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</si>
  <si>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</si>
  <si>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</si>
  <si>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</si>
  <si>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</si>
  <si>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</si>
  <si>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</si>
  <si>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</si>
  <si>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</si>
  <si>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</si>
  <si>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</si>
  <si>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</si>
  <si>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</si>
  <si>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</si>
  <si>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</si>
  <si>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</si>
  <si>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</si>
  <si>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</si>
  <si>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</si>
  <si>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</si>
  <si>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</si>
  <si>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</si>
  <si>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</si>
  <si>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</si>
  <si>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</si>
  <si>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</si>
  <si>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</si>
  <si>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</si>
  <si>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</si>
  <si>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</si>
  <si>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</si>
  <si>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</si>
  <si>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</si>
  <si>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Плата за гарантії, надані Верховною Радою Автономної Республіки Крим, міськими та обласними радамм</t>
  </si>
  <si>
    <t>у 1,6 р.б.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</si>
  <si>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</si>
  <si>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у 1,7 р.б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</si>
  <si>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</si>
  <si>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липень  з урахуванням змін, 
тис. грн.</t>
  </si>
  <si>
    <t>Надійшло           з 01 січня            по 05 липня             тис. грн.</t>
  </si>
  <si>
    <t>у 1,3 р.б.</t>
  </si>
  <si>
    <t>у 5,1 р.б.</t>
  </si>
  <si>
    <t>у 2,6 р.б.</t>
  </si>
  <si>
    <t>у 1,9 р.б.</t>
  </si>
  <si>
    <t>у 2,5 р.б</t>
  </si>
  <si>
    <t>у 1,4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</si>
</sst>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selection activeCell="G44" sqref="G44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375" style="0" customWidth="1"/>
    <col min="7" max="7" width="12.625" style="0" customWidth="1"/>
  </cols>
  <sheetData>
    <row r="1" spans="1:7" ht="32.25" customHeight="1">
      <c r="A1" s="76" t="s">
        <v>47</v>
      </c>
      <c r="B1" s="76"/>
      <c r="C1" s="76"/>
      <c r="D1" s="76"/>
      <c r="E1" s="76"/>
      <c r="F1" s="76"/>
      <c r="G1" s="76"/>
    </row>
    <row r="2" spans="1:7" ht="23.25" customHeight="1">
      <c r="A2" s="46"/>
      <c r="B2" s="46"/>
      <c r="C2" s="47"/>
      <c r="D2" s="48"/>
      <c r="E2" s="48"/>
      <c r="F2" s="49"/>
      <c r="G2" s="50"/>
    </row>
    <row r="3" spans="1:7" ht="93" customHeight="1">
      <c r="A3" s="51" t="s">
        <v>0</v>
      </c>
      <c r="B3" s="52" t="s">
        <v>32</v>
      </c>
      <c r="C3" s="53" t="s">
        <v>48</v>
      </c>
      <c r="D3" s="54" t="s">
        <v>49</v>
      </c>
      <c r="E3" s="54" t="s">
        <v>34</v>
      </c>
      <c r="F3" s="55" t="s">
        <v>24</v>
      </c>
      <c r="G3" s="52" t="s">
        <v>25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7.25" customHeight="1">
      <c r="A5" s="56" t="s">
        <v>1</v>
      </c>
      <c r="B5" s="56"/>
      <c r="C5" s="57"/>
      <c r="D5" s="58"/>
      <c r="E5" s="58"/>
      <c r="F5" s="59"/>
      <c r="G5" s="60"/>
    </row>
    <row r="6" spans="1:7" ht="15.75">
      <c r="A6" s="61" t="s">
        <v>2</v>
      </c>
      <c r="B6" s="33">
        <v>2374800</v>
      </c>
      <c r="C6" s="33">
        <v>1289690</v>
      </c>
      <c r="D6" s="11">
        <v>1158322.359</v>
      </c>
      <c r="E6" s="11">
        <f aca="true" t="shared" si="0" ref="E6:E44">D6-C6</f>
        <v>-131367.64100000006</v>
      </c>
      <c r="F6" s="37">
        <f>D6/B6*100</f>
        <v>48.77557516422436</v>
      </c>
      <c r="G6" s="45">
        <f>D6/C6*100</f>
        <v>89.81401414293357</v>
      </c>
    </row>
    <row r="7" spans="1:7" ht="15.75">
      <c r="A7" s="62" t="s">
        <v>23</v>
      </c>
      <c r="B7" s="11">
        <v>1910</v>
      </c>
      <c r="C7" s="9">
        <v>738</v>
      </c>
      <c r="D7" s="11">
        <v>896.627</v>
      </c>
      <c r="E7" s="11">
        <f t="shared" si="0"/>
        <v>158.62699999999995</v>
      </c>
      <c r="F7" s="37">
        <f>D7/B7*100</f>
        <v>46.94382198952879</v>
      </c>
      <c r="G7" s="45">
        <f>D7/C7*100</f>
        <v>121.4941734417344</v>
      </c>
    </row>
    <row r="8" spans="1:7" ht="15.75">
      <c r="A8" s="23" t="s">
        <v>27</v>
      </c>
      <c r="B8" s="11">
        <v>132700</v>
      </c>
      <c r="C8" s="11">
        <v>75400</v>
      </c>
      <c r="D8" s="11">
        <v>101019.963</v>
      </c>
      <c r="E8" s="11">
        <f t="shared" si="0"/>
        <v>25619.963000000003</v>
      </c>
      <c r="F8" s="37">
        <f aca="true" t="shared" si="1" ref="F8:F45">D8/B8*100</f>
        <v>76.12657347400152</v>
      </c>
      <c r="G8" s="45" t="s">
        <v>50</v>
      </c>
    </row>
    <row r="9" spans="1:7" ht="15.75">
      <c r="A9" s="62" t="s">
        <v>20</v>
      </c>
      <c r="B9" s="11">
        <f>B10+B14+B15</f>
        <v>857640.5</v>
      </c>
      <c r="C9" s="11">
        <f>C10+C14+C15</f>
        <v>496754.2</v>
      </c>
      <c r="D9" s="11">
        <f>D10+D14+D15</f>
        <v>444449.748</v>
      </c>
      <c r="E9" s="11">
        <f t="shared" si="0"/>
        <v>-52304.45199999999</v>
      </c>
      <c r="F9" s="37">
        <f t="shared" si="1"/>
        <v>51.82238338791137</v>
      </c>
      <c r="G9" s="45">
        <f aca="true" t="shared" si="2" ref="G9:G30">D9/C9*100</f>
        <v>89.47075797245398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239344.2</v>
      </c>
      <c r="D10" s="64">
        <f>SUM(D11:D13)</f>
        <v>199551.83800000002</v>
      </c>
      <c r="E10" s="11">
        <f t="shared" si="0"/>
        <v>-39792.361999999994</v>
      </c>
      <c r="F10" s="37">
        <f t="shared" si="1"/>
        <v>49.20517617411396</v>
      </c>
      <c r="G10" s="45">
        <f t="shared" si="2"/>
        <v>83.3744197686846</v>
      </c>
    </row>
    <row r="11" spans="1:7" s="42" customFormat="1" ht="17.25" customHeight="1">
      <c r="A11" s="65" t="s">
        <v>21</v>
      </c>
      <c r="B11" s="66">
        <v>52425.5</v>
      </c>
      <c r="C11" s="66">
        <v>34427.2</v>
      </c>
      <c r="D11" s="70">
        <v>25231.461</v>
      </c>
      <c r="E11" s="41">
        <f t="shared" si="0"/>
        <v>-9195.738999999998</v>
      </c>
      <c r="F11" s="67">
        <f t="shared" si="1"/>
        <v>48.12822195305719</v>
      </c>
      <c r="G11" s="68">
        <f t="shared" si="2"/>
        <v>73.28932065343682</v>
      </c>
    </row>
    <row r="12" spans="1:7" s="3" customFormat="1" ht="15" customHeight="1">
      <c r="A12" s="65" t="s">
        <v>4</v>
      </c>
      <c r="B12" s="12">
        <v>349425</v>
      </c>
      <c r="C12" s="12">
        <v>202667</v>
      </c>
      <c r="D12" s="11">
        <v>173541.809</v>
      </c>
      <c r="E12" s="11">
        <f t="shared" si="0"/>
        <v>-29125.19099999999</v>
      </c>
      <c r="F12" s="37">
        <f>D12/B12*100</f>
        <v>49.66496644487373</v>
      </c>
      <c r="G12" s="45">
        <f t="shared" si="2"/>
        <v>85.62904123512955</v>
      </c>
    </row>
    <row r="13" spans="1:7" s="3" customFormat="1" ht="17.25" customHeight="1">
      <c r="A13" s="65" t="s">
        <v>5</v>
      </c>
      <c r="B13" s="12">
        <v>3700</v>
      </c>
      <c r="C13" s="12">
        <v>2250</v>
      </c>
      <c r="D13" s="11">
        <v>778.568</v>
      </c>
      <c r="E13" s="11">
        <f t="shared" si="0"/>
        <v>-1471.432</v>
      </c>
      <c r="F13" s="37">
        <f t="shared" si="1"/>
        <v>21.04237837837838</v>
      </c>
      <c r="G13" s="45">
        <f t="shared" si="2"/>
        <v>34.60302222222222</v>
      </c>
    </row>
    <row r="14" spans="1:7" s="3" customFormat="1" ht="15.75" customHeight="1">
      <c r="A14" s="69" t="s">
        <v>6</v>
      </c>
      <c r="B14" s="12">
        <v>1950</v>
      </c>
      <c r="C14" s="12">
        <v>915</v>
      </c>
      <c r="D14" s="12">
        <v>1463.737</v>
      </c>
      <c r="E14" s="11">
        <f t="shared" si="0"/>
        <v>548.7370000000001</v>
      </c>
      <c r="F14" s="37">
        <f t="shared" si="1"/>
        <v>75.06343589743591</v>
      </c>
      <c r="G14" s="45" t="s">
        <v>44</v>
      </c>
    </row>
    <row r="15" spans="1:9" s="3" customFormat="1" ht="14.25" customHeight="1">
      <c r="A15" s="69" t="s">
        <v>35</v>
      </c>
      <c r="B15" s="12">
        <v>450140</v>
      </c>
      <c r="C15" s="12">
        <v>256495</v>
      </c>
      <c r="D15" s="12">
        <v>243434.173</v>
      </c>
      <c r="E15" s="11">
        <f t="shared" si="0"/>
        <v>-13060.82699999999</v>
      </c>
      <c r="F15" s="37">
        <f t="shared" si="1"/>
        <v>54.079658106366914</v>
      </c>
      <c r="G15" s="45">
        <f t="shared" si="2"/>
        <v>94.9079603890914</v>
      </c>
      <c r="I15" s="73"/>
    </row>
    <row r="16" spans="1:7" ht="17.25" customHeight="1">
      <c r="A16" s="23" t="s">
        <v>8</v>
      </c>
      <c r="B16" s="11">
        <v>450</v>
      </c>
      <c r="C16" s="11">
        <v>233</v>
      </c>
      <c r="D16" s="33">
        <v>1188.986</v>
      </c>
      <c r="E16" s="11">
        <f t="shared" si="0"/>
        <v>955.9860000000001</v>
      </c>
      <c r="F16" s="45" t="s">
        <v>52</v>
      </c>
      <c r="G16" s="45" t="s">
        <v>51</v>
      </c>
    </row>
    <row r="17" spans="1:7" ht="16.5" customHeight="1">
      <c r="A17" s="23" t="s">
        <v>26</v>
      </c>
      <c r="B17" s="11">
        <v>21100</v>
      </c>
      <c r="C17" s="11">
        <v>11609.4</v>
      </c>
      <c r="D17" s="11">
        <v>9523.36</v>
      </c>
      <c r="E17" s="11">
        <f t="shared" si="0"/>
        <v>-2086.039999999999</v>
      </c>
      <c r="F17" s="37">
        <f t="shared" si="1"/>
        <v>45.134407582938394</v>
      </c>
      <c r="G17" s="45">
        <f t="shared" si="2"/>
        <v>82.03145726738677</v>
      </c>
    </row>
    <row r="18" spans="1:7" ht="31.5" customHeight="1">
      <c r="A18" s="23" t="s">
        <v>37</v>
      </c>
      <c r="B18" s="11">
        <v>10500</v>
      </c>
      <c r="C18" s="11">
        <v>6125</v>
      </c>
      <c r="D18" s="11">
        <v>6907.851</v>
      </c>
      <c r="E18" s="11">
        <f t="shared" si="0"/>
        <v>782.8509999999997</v>
      </c>
      <c r="F18" s="37">
        <f t="shared" si="1"/>
        <v>65.78905714285715</v>
      </c>
      <c r="G18" s="45">
        <f t="shared" si="2"/>
        <v>112.78124081632652</v>
      </c>
    </row>
    <row r="19" spans="1:7" ht="15.75" customHeight="1">
      <c r="A19" s="13" t="s">
        <v>9</v>
      </c>
      <c r="B19" s="11">
        <v>499.988</v>
      </c>
      <c r="C19" s="11">
        <v>260.088</v>
      </c>
      <c r="D19" s="11">
        <v>243.791</v>
      </c>
      <c r="E19" s="11">
        <f t="shared" si="0"/>
        <v>-16.297000000000025</v>
      </c>
      <c r="F19" s="37">
        <f t="shared" si="1"/>
        <v>48.759370224885394</v>
      </c>
      <c r="G19" s="10">
        <f t="shared" si="2"/>
        <v>93.73404386207744</v>
      </c>
    </row>
    <row r="20" spans="1:7" ht="14.25" customHeight="1">
      <c r="A20" s="14" t="s">
        <v>10</v>
      </c>
      <c r="B20" s="11">
        <v>8303</v>
      </c>
      <c r="C20" s="33">
        <v>4655</v>
      </c>
      <c r="D20" s="33">
        <v>8728.704</v>
      </c>
      <c r="E20" s="11">
        <f t="shared" si="0"/>
        <v>4073.7039999999997</v>
      </c>
      <c r="F20" s="37">
        <f t="shared" si="1"/>
        <v>105.1271106828857</v>
      </c>
      <c r="G20" s="45" t="s">
        <v>53</v>
      </c>
    </row>
    <row r="21" spans="1:7" s="2" customFormat="1" ht="15" customHeight="1">
      <c r="A21" s="15" t="s">
        <v>11</v>
      </c>
      <c r="B21" s="16">
        <f>B6+B7+B8+B9+B16+B17+B18+B19+B20</f>
        <v>3407903.488</v>
      </c>
      <c r="C21" s="16">
        <f>C6+C7+C8+C9+C16+C17+C18+C19+C20</f>
        <v>1885464.6879999998</v>
      </c>
      <c r="D21" s="16">
        <f>D6+D7+D8+D9+D16+D17+D18+D19+D20</f>
        <v>1731281.3890000002</v>
      </c>
      <c r="E21" s="16">
        <f t="shared" si="0"/>
        <v>-154183.29899999965</v>
      </c>
      <c r="F21" s="38">
        <f t="shared" si="1"/>
        <v>50.801948913642484</v>
      </c>
      <c r="G21" s="28">
        <f t="shared" si="2"/>
        <v>91.82253054213659</v>
      </c>
    </row>
    <row r="22" spans="1:7" ht="15" customHeight="1">
      <c r="A22" s="14" t="s">
        <v>12</v>
      </c>
      <c r="B22" s="11">
        <f>SUM(B23:B30)</f>
        <v>851681.296</v>
      </c>
      <c r="C22" s="11">
        <f>SUM(C23:C30)</f>
        <v>517148.57700000005</v>
      </c>
      <c r="D22" s="11">
        <f>SUM(D23:D30)</f>
        <v>498848.93200000003</v>
      </c>
      <c r="E22" s="11">
        <f t="shared" si="0"/>
        <v>-18299.64500000002</v>
      </c>
      <c r="F22" s="37">
        <f t="shared" si="1"/>
        <v>58.572254004272516</v>
      </c>
      <c r="G22" s="10">
        <f t="shared" si="2"/>
        <v>96.46143375156187</v>
      </c>
    </row>
    <row r="23" spans="1:7" ht="49.5" customHeight="1">
      <c r="A23" s="20" t="s">
        <v>45</v>
      </c>
      <c r="B23" s="11">
        <v>25000</v>
      </c>
      <c r="C23" s="11">
        <v>10250</v>
      </c>
      <c r="D23" s="11">
        <v>10250</v>
      </c>
      <c r="E23" s="11"/>
      <c r="F23" s="37">
        <f t="shared" si="1"/>
        <v>41</v>
      </c>
      <c r="G23" s="39">
        <f t="shared" si="2"/>
        <v>100</v>
      </c>
    </row>
    <row r="24" spans="1:7" ht="31.5" customHeight="1">
      <c r="A24" s="20" t="s">
        <v>13</v>
      </c>
      <c r="B24" s="12">
        <v>778515.7</v>
      </c>
      <c r="C24" s="12">
        <v>477342.2</v>
      </c>
      <c r="D24" s="12">
        <v>463865.15</v>
      </c>
      <c r="E24" s="11">
        <f t="shared" si="0"/>
        <v>-13477.049999999988</v>
      </c>
      <c r="F24" s="37">
        <f t="shared" si="1"/>
        <v>59.583274942303674</v>
      </c>
      <c r="G24" s="39">
        <f t="shared" si="2"/>
        <v>97.1766481153353</v>
      </c>
    </row>
    <row r="25" spans="1:7" ht="47.25" customHeight="1">
      <c r="A25" s="20" t="s">
        <v>42</v>
      </c>
      <c r="B25" s="12">
        <v>3187.157</v>
      </c>
      <c r="C25" s="12">
        <v>2240</v>
      </c>
      <c r="D25" s="12">
        <v>2240</v>
      </c>
      <c r="E25" s="11"/>
      <c r="F25" s="37">
        <f t="shared" si="1"/>
        <v>70.28207270617669</v>
      </c>
      <c r="G25" s="39">
        <f t="shared" si="2"/>
        <v>100</v>
      </c>
    </row>
    <row r="26" spans="1:7" ht="38.25" customHeight="1">
      <c r="A26" s="25" t="s">
        <v>30</v>
      </c>
      <c r="B26" s="34">
        <v>10365.566</v>
      </c>
      <c r="C26" s="34">
        <v>3934.948</v>
      </c>
      <c r="D26" s="36">
        <v>2998.055</v>
      </c>
      <c r="E26" s="11">
        <f t="shared" si="0"/>
        <v>-936.893</v>
      </c>
      <c r="F26" s="37">
        <f t="shared" si="1"/>
        <v>28.923215577422397</v>
      </c>
      <c r="G26" s="39">
        <f t="shared" si="2"/>
        <v>76.19046045843554</v>
      </c>
    </row>
    <row r="27" spans="1:7" ht="49.5" customHeight="1">
      <c r="A27" s="25" t="s">
        <v>29</v>
      </c>
      <c r="B27" s="34">
        <v>5429.191</v>
      </c>
      <c r="C27" s="34">
        <v>2639.134</v>
      </c>
      <c r="D27" s="36">
        <v>2338.992</v>
      </c>
      <c r="E27" s="11">
        <f t="shared" si="0"/>
        <v>-300.1419999999998</v>
      </c>
      <c r="F27" s="37">
        <f t="shared" si="1"/>
        <v>43.08177774552415</v>
      </c>
      <c r="G27" s="10">
        <f t="shared" si="2"/>
        <v>88.62725424324798</v>
      </c>
    </row>
    <row r="28" spans="1:7" ht="72.75" customHeight="1">
      <c r="A28" s="72" t="s">
        <v>41</v>
      </c>
      <c r="B28" s="34">
        <v>3690.882</v>
      </c>
      <c r="C28" s="34">
        <v>2858.103</v>
      </c>
      <c r="D28" s="36">
        <v>1706.646</v>
      </c>
      <c r="E28" s="11">
        <f t="shared" si="0"/>
        <v>-1151.457</v>
      </c>
      <c r="F28" s="37">
        <f t="shared" si="1"/>
        <v>46.23951673339868</v>
      </c>
      <c r="G28" s="10">
        <f t="shared" si="2"/>
        <v>59.71254359972331</v>
      </c>
    </row>
    <row r="29" spans="1:7" s="2" customFormat="1" ht="19.5" customHeight="1">
      <c r="A29" s="26" t="s">
        <v>28</v>
      </c>
      <c r="B29" s="35">
        <v>10054.4</v>
      </c>
      <c r="C29" s="35">
        <v>5876.525</v>
      </c>
      <c r="D29" s="36">
        <v>5157.789</v>
      </c>
      <c r="E29" s="11">
        <f t="shared" si="0"/>
        <v>-718.7359999999999</v>
      </c>
      <c r="F29" s="37">
        <f>D29/B29*100</f>
        <v>51.29882439528962</v>
      </c>
      <c r="G29" s="10">
        <f t="shared" si="2"/>
        <v>87.76937050382668</v>
      </c>
    </row>
    <row r="30" spans="1:7" s="2" customFormat="1" ht="58.5" customHeight="1">
      <c r="A30" s="31" t="s">
        <v>33</v>
      </c>
      <c r="B30" s="35">
        <v>15438.4</v>
      </c>
      <c r="C30" s="35">
        <v>12007.667</v>
      </c>
      <c r="D30" s="36">
        <v>10292.3</v>
      </c>
      <c r="E30" s="11">
        <f t="shared" si="0"/>
        <v>-1715.3670000000002</v>
      </c>
      <c r="F30" s="37">
        <f>D30/B30*100</f>
        <v>66.66688257850554</v>
      </c>
      <c r="G30" s="10">
        <f t="shared" si="2"/>
        <v>85.71440230645969</v>
      </c>
    </row>
    <row r="31" spans="1:7" ht="15" customHeight="1">
      <c r="A31" s="24" t="s">
        <v>14</v>
      </c>
      <c r="B31" s="16">
        <f>B21+B22</f>
        <v>4259584.784</v>
      </c>
      <c r="C31" s="16">
        <f>C21+C22</f>
        <v>2402613.2649999997</v>
      </c>
      <c r="D31" s="18">
        <f>D21+D22</f>
        <v>2230130.3210000005</v>
      </c>
      <c r="E31" s="16">
        <f t="shared" si="0"/>
        <v>-172482.9439999992</v>
      </c>
      <c r="F31" s="38">
        <f>D31/B31*100</f>
        <v>52.35558004096769</v>
      </c>
      <c r="G31" s="22">
        <f>D31/C31*100</f>
        <v>92.82102756558288</v>
      </c>
    </row>
    <row r="32" spans="1:7" ht="14.25" customHeight="1">
      <c r="A32" s="24" t="s">
        <v>15</v>
      </c>
      <c r="B32" s="11"/>
      <c r="C32" s="17"/>
      <c r="D32" s="19"/>
      <c r="E32" s="11"/>
      <c r="F32" s="37"/>
      <c r="G32" s="22"/>
    </row>
    <row r="33" spans="1:8" s="5" customFormat="1" ht="14.25" customHeight="1">
      <c r="A33" s="13" t="s">
        <v>7</v>
      </c>
      <c r="B33" s="41">
        <v>704</v>
      </c>
      <c r="C33" s="41">
        <v>472.2</v>
      </c>
      <c r="D33" s="43">
        <v>624.482</v>
      </c>
      <c r="E33" s="41">
        <f t="shared" si="0"/>
        <v>152.28199999999998</v>
      </c>
      <c r="F33" s="44">
        <f t="shared" si="1"/>
        <v>88.70482954545454</v>
      </c>
      <c r="G33" s="10">
        <f>D33/C33*100</f>
        <v>132.2494705633206</v>
      </c>
      <c r="H33" s="4"/>
    </row>
    <row r="34" spans="1:8" s="5" customFormat="1" ht="14.25" customHeight="1">
      <c r="A34" s="13" t="s">
        <v>39</v>
      </c>
      <c r="B34" s="41"/>
      <c r="C34" s="41"/>
      <c r="D34" s="43">
        <v>-0.295</v>
      </c>
      <c r="E34" s="41">
        <f t="shared" si="0"/>
        <v>-0.295</v>
      </c>
      <c r="F34" s="44"/>
      <c r="G34" s="10"/>
      <c r="H34" s="4"/>
    </row>
    <row r="35" spans="1:8" s="5" customFormat="1" ht="36.75" customHeight="1">
      <c r="A35" s="13" t="s">
        <v>43</v>
      </c>
      <c r="B35" s="41">
        <v>0.012</v>
      </c>
      <c r="C35" s="41"/>
      <c r="D35" s="43"/>
      <c r="E35" s="41"/>
      <c r="F35" s="44"/>
      <c r="G35" s="10"/>
      <c r="H35" s="4"/>
    </row>
    <row r="36" spans="1:7" s="4" customFormat="1" ht="68.25" customHeight="1">
      <c r="A36" s="23" t="s">
        <v>31</v>
      </c>
      <c r="B36" s="11">
        <v>200</v>
      </c>
      <c r="C36" s="11">
        <v>100</v>
      </c>
      <c r="D36" s="11">
        <v>136.572</v>
      </c>
      <c r="E36" s="11">
        <f t="shared" si="0"/>
        <v>36.572</v>
      </c>
      <c r="F36" s="27">
        <f t="shared" si="1"/>
        <v>68.286</v>
      </c>
      <c r="G36" s="10">
        <f>D36/C36*100</f>
        <v>136.572</v>
      </c>
    </row>
    <row r="37" spans="1:7" s="4" customFormat="1" ht="38.25" customHeight="1">
      <c r="A37" s="13" t="s">
        <v>16</v>
      </c>
      <c r="B37" s="11"/>
      <c r="C37" s="11"/>
      <c r="D37" s="11">
        <v>163.491</v>
      </c>
      <c r="E37" s="11">
        <f t="shared" si="0"/>
        <v>163.491</v>
      </c>
      <c r="F37" s="27"/>
      <c r="G37" s="10"/>
    </row>
    <row r="38" spans="1:7" s="4" customFormat="1" ht="47.25" customHeight="1">
      <c r="A38" s="13" t="s">
        <v>40</v>
      </c>
      <c r="B38" s="11"/>
      <c r="C38" s="11"/>
      <c r="D38" s="11">
        <v>0.414</v>
      </c>
      <c r="E38" s="11">
        <f t="shared" si="0"/>
        <v>0.414</v>
      </c>
      <c r="F38" s="27"/>
      <c r="G38" s="10"/>
    </row>
    <row r="39" spans="1:7" s="4" customFormat="1" ht="24" customHeight="1">
      <c r="A39" s="13" t="s">
        <v>38</v>
      </c>
      <c r="B39" s="11"/>
      <c r="C39" s="11"/>
      <c r="D39" s="11">
        <v>518.053</v>
      </c>
      <c r="E39" s="11">
        <f t="shared" si="0"/>
        <v>518.053</v>
      </c>
      <c r="F39" s="27"/>
      <c r="G39" s="10"/>
    </row>
    <row r="40" spans="1:7" s="4" customFormat="1" ht="51" customHeight="1">
      <c r="A40" s="13" t="s">
        <v>36</v>
      </c>
      <c r="B40" s="11">
        <v>82.424</v>
      </c>
      <c r="C40" s="11">
        <v>82.424</v>
      </c>
      <c r="D40" s="11">
        <v>82.424</v>
      </c>
      <c r="E40" s="11"/>
      <c r="F40" s="27">
        <f t="shared" si="1"/>
        <v>100</v>
      </c>
      <c r="G40" s="10">
        <f>D40/C40*100</f>
        <v>100</v>
      </c>
    </row>
    <row r="41" spans="1:7" s="4" customFormat="1" ht="21" customHeight="1">
      <c r="A41" s="13" t="s">
        <v>10</v>
      </c>
      <c r="B41" s="11"/>
      <c r="C41" s="11"/>
      <c r="D41" s="11">
        <v>131.05</v>
      </c>
      <c r="E41" s="11">
        <f t="shared" si="0"/>
        <v>131.05</v>
      </c>
      <c r="F41" s="27"/>
      <c r="G41" s="10"/>
    </row>
    <row r="42" spans="1:7" s="2" customFormat="1" ht="19.5" customHeight="1">
      <c r="A42" s="21" t="s">
        <v>17</v>
      </c>
      <c r="B42" s="16">
        <f>SUM(B33:B40)</f>
        <v>986.4359999999999</v>
      </c>
      <c r="C42" s="16">
        <f>SUM(C33:C40)</f>
        <v>654.624</v>
      </c>
      <c r="D42" s="16">
        <f>SUM(D33:D41)</f>
        <v>1656.191</v>
      </c>
      <c r="E42" s="16">
        <f>D42-C42</f>
        <v>1001.567</v>
      </c>
      <c r="F42" s="22" t="s">
        <v>46</v>
      </c>
      <c r="G42" s="22" t="s">
        <v>54</v>
      </c>
    </row>
    <row r="43" spans="1:7" s="30" customFormat="1" ht="20.25" customHeight="1">
      <c r="A43" s="21" t="s">
        <v>18</v>
      </c>
      <c r="B43" s="16">
        <f>B31+B42</f>
        <v>4260571.22</v>
      </c>
      <c r="C43" s="16">
        <f>C31+C42</f>
        <v>2403267.8889999995</v>
      </c>
      <c r="D43" s="16">
        <f>D31+D42</f>
        <v>2231786.5120000006</v>
      </c>
      <c r="E43" s="16">
        <f t="shared" si="0"/>
        <v>-171481.37699999893</v>
      </c>
      <c r="F43" s="38">
        <f t="shared" si="1"/>
        <v>52.38233083684963</v>
      </c>
      <c r="G43" s="22">
        <f>D43/C43*100</f>
        <v>92.864658252004</v>
      </c>
    </row>
    <row r="44" spans="1:7" s="32" customFormat="1" ht="34.5" customHeight="1">
      <c r="A44" s="71" t="s">
        <v>22</v>
      </c>
      <c r="B44" s="74">
        <v>4000</v>
      </c>
      <c r="C44" s="74">
        <v>2000</v>
      </c>
      <c r="D44" s="9">
        <f>2574.18475+307.7708</f>
        <v>2881.9555499999997</v>
      </c>
      <c r="E44" s="75">
        <f t="shared" si="0"/>
        <v>881.9555499999997</v>
      </c>
      <c r="F44" s="27">
        <f t="shared" si="1"/>
        <v>72.04888874999999</v>
      </c>
      <c r="G44" s="45" t="s">
        <v>55</v>
      </c>
    </row>
    <row r="45" spans="1:7" ht="23.25" customHeight="1">
      <c r="A45" s="29" t="s">
        <v>19</v>
      </c>
      <c r="B45" s="16">
        <f>B43+B44</f>
        <v>4264571.22</v>
      </c>
      <c r="C45" s="16">
        <f>C43+C44</f>
        <v>2405267.8889999995</v>
      </c>
      <c r="D45" s="16">
        <f>D43+D44</f>
        <v>2234668.4675500006</v>
      </c>
      <c r="E45" s="16">
        <f>D45-C45</f>
        <v>-170599.42144999886</v>
      </c>
      <c r="F45" s="40">
        <f t="shared" si="1"/>
        <v>52.40077729432318</v>
      </c>
      <c r="G45" s="22">
        <f>D45/C45*100</f>
        <v>92.90725901134753</v>
      </c>
    </row>
    <row r="47" spans="1:2" ht="12.75">
      <c r="A47" s="6"/>
      <c r="B47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2021-07-06T05:50:07Z</cp:lastPrinted>
  <dcterms:created xsi:type="dcterms:W3CDTF">2004-07-02T06:40:36Z</dcterms:created>
  <dcterms:modified xsi:type="dcterms:W3CDTF">2021-07-07T07:22:12Z</dcterms:modified>
  <cp:category/>
  <cp:version/>
  <cp:contentType/>
  <cp:contentStatus/>
</cp:coreProperties>
</file>