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'Укр'!$A$1:$F$59</definedName>
  </definedNames>
  <calcPr fullCalcOnLoad="1" refMode="R1C1"/>
</workbook>
</file>

<file path=xl/sharedStrings.xml><?xml version="1.0" encoding="utf-8"?>
<sst xmlns="http://schemas.openxmlformats.org/spreadsheetml/2006/main" count="136" uniqueCount="129">
  <si>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</si>
  <si>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</si>
  <si>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</si>
  <si>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</si>
  <si>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</si>
  <si>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</si>
  <si>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</si>
  <si>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</si>
  <si>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</si>
  <si>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</si>
  <si>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</si>
  <si>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</si>
  <si>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</si>
  <si>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</si>
  <si>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</si>
  <si>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</si>
  <si>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</si>
  <si>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</si>
  <si>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</si>
  <si>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</si>
  <si>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</si>
  <si>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</si>
  <si>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</si>
  <si>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</si>
  <si>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</si>
  <si>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</si>
  <si>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</si>
  <si>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</si>
  <si>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</si>
  <si>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</si>
  <si>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</si>
  <si>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</si>
  <si>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</si>
  <si>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</si>
  <si>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</si>
  <si>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</si>
  <si>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</si>
  <si>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</si>
  <si>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</si>
  <si>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</si>
  <si>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</si>
  <si>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</si>
  <si>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</si>
  <si>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</si>
  <si>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</si>
  <si>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</si>
  <si>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</si>
  <si>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</si>
  <si>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</si>
  <si>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</si>
  <si>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</si>
  <si>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</si>
  <si>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</si>
  <si>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</si>
  <si>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</si>
  <si>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</si>
  <si>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</si>
  <si>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</si>
  <si>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</si>
  <si>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</si>
  <si>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</si>
  <si>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</si>
  <si>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</si>
  <si>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</si>
  <si>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</si>
  <si>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</si>
  <si>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</si>
  <si>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</si>
  <si>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</si>
  <si>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</si>
  <si>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</si>
  <si>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</si>
  <si>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</si>
  <si>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</si>
  <si>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</si>
  <si>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</si>
  <si>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</si>
  <si>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</si>
  <si>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</si>
  <si>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</si>
  <si>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</si>
  <si>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</si>
  <si>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</si>
  <si>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</si>
  <si>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</si>
  <si>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</si>
  <si>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</si>
  <si>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</si>
  <si>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</si>
  <si>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</si>
  <si>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</si>
  <si>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</si>
  <si>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</si>
  <si>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</si>
  <si>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</si>
  <si>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</si>
  <si>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</si>
  <si>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</si>
  <si>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</si>
  <si>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</si>
  <si>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</si>
  <si>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</si>
  <si>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</si>
  <si>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</si>
  <si>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</si>
  <si>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</si>
  <si>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</si>
  <si>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</si>
  <si>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</si>
  <si>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</si>
  <si>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</si>
  <si>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</si>
  <si>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в 1,8 р.б.</t>
  </si>
  <si>
    <t>План на           січень - листопад з урахуванням змін, 
тис. грн.</t>
  </si>
  <si>
    <t>План на               январь - ноябрь с учетом изменений,       тыс. грн.</t>
  </si>
  <si>
    <t>в 1,4 р.б.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</si>
  <si>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</si>
  <si>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 2,2 р.б.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</si>
  <si>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</si>
  <si>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</si>
  <si>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2,7 р.б.</t>
  </si>
  <si>
    <t>Надійшло           з 01 січня            по 30 листопада,            тис. грн.</t>
  </si>
  <si>
    <t>Щомісячна інформація про надходження до бюджету м. Миколаєва за  2019 рік
(без власних надходжень бюджетних установ)</t>
  </si>
  <si>
    <t>Ежемесячная информация о поступлениях в бюджет г. Николаева за 2019 год
(без собственных поступлений бюджетных учреждений )</t>
  </si>
  <si>
    <t xml:space="preserve">Поступило          с 01 января   по 30 ноября,
тыс. грн. </t>
  </si>
  <si>
    <t>2,2 р.б.</t>
  </si>
  <si>
    <t>2,3 р.б.</t>
  </si>
  <si>
    <t>3,0 р.б.</t>
  </si>
  <si>
    <t>в 2,3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</si>
</sst>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 vertical="top"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5" fillId="0" borderId="10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06" zoomScaleNormal="106" zoomScaleSheetLayoutView="100" workbookViewId="0" topLeftCell="A56">
      <selection activeCell="A58" sqref="A58:IV58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15" t="s">
        <v>122</v>
      </c>
      <c r="B1" s="115"/>
      <c r="C1" s="115"/>
      <c r="D1" s="115"/>
      <c r="E1" s="115"/>
      <c r="F1" s="11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88</v>
      </c>
      <c r="C3" s="52" t="s">
        <v>113</v>
      </c>
      <c r="D3" s="53" t="s">
        <v>121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1972484</v>
      </c>
      <c r="C6" s="29">
        <v>1742715</v>
      </c>
      <c r="D6" s="31">
        <v>1683305.264</v>
      </c>
      <c r="E6" s="32">
        <f>D6/B6*100</f>
        <v>85.33936214438242</v>
      </c>
      <c r="F6" s="33">
        <f>D6/C6*100</f>
        <v>96.59096662391727</v>
      </c>
    </row>
    <row r="7" spans="1:6" ht="15.75">
      <c r="A7" s="42" t="s">
        <v>48</v>
      </c>
      <c r="B7" s="34">
        <v>1273.8</v>
      </c>
      <c r="C7" s="30">
        <v>1273.8</v>
      </c>
      <c r="D7" s="31">
        <v>960.506</v>
      </c>
      <c r="E7" s="32">
        <f>D7/B7*100</f>
        <v>75.40477311979903</v>
      </c>
      <c r="F7" s="33">
        <f>D7/C7*100</f>
        <v>75.40477311979903</v>
      </c>
    </row>
    <row r="8" spans="1:6" ht="15.75">
      <c r="A8" s="41" t="s">
        <v>57</v>
      </c>
      <c r="B8" s="34">
        <v>164460</v>
      </c>
      <c r="C8" s="34">
        <v>150430</v>
      </c>
      <c r="D8" s="31">
        <v>180309.827</v>
      </c>
      <c r="E8" s="32">
        <f aca="true" t="shared" si="0" ref="E8:E59">D8/B8*100</f>
        <v>109.63749665572176</v>
      </c>
      <c r="F8" s="33">
        <f aca="true" t="shared" si="1" ref="F8:F56">D8/C8*100</f>
        <v>119.86294422655055</v>
      </c>
    </row>
    <row r="9" spans="1:6" ht="15.75">
      <c r="A9" s="42" t="s">
        <v>42</v>
      </c>
      <c r="B9" s="35">
        <f>B10+B14+B16</f>
        <v>645720</v>
      </c>
      <c r="C9" s="35">
        <f>C10+C14+C16</f>
        <v>604842.4</v>
      </c>
      <c r="D9" s="35">
        <f>D10+D14+D15+D16</f>
        <v>687654.05</v>
      </c>
      <c r="E9" s="32">
        <f t="shared" si="0"/>
        <v>106.49415381279812</v>
      </c>
      <c r="F9" s="33">
        <f t="shared" si="1"/>
        <v>113.69144259727824</v>
      </c>
    </row>
    <row r="10" spans="1:6" s="9" customFormat="1" ht="15.75">
      <c r="A10" s="36" t="s">
        <v>22</v>
      </c>
      <c r="B10" s="37">
        <f>SUM(B11:B13)</f>
        <v>324840</v>
      </c>
      <c r="C10" s="38">
        <f>SUM(C11:C13)</f>
        <v>299114.4</v>
      </c>
      <c r="D10" s="38">
        <f>SUM(D11:D13)</f>
        <v>316045.31299999997</v>
      </c>
      <c r="E10" s="32">
        <f t="shared" si="0"/>
        <v>97.29260959241472</v>
      </c>
      <c r="F10" s="33">
        <f t="shared" si="1"/>
        <v>105.66034701104326</v>
      </c>
    </row>
    <row r="11" spans="1:6" s="9" customFormat="1" ht="31.5">
      <c r="A11" s="36" t="s">
        <v>44</v>
      </c>
      <c r="B11" s="37">
        <v>35440</v>
      </c>
      <c r="C11" s="37">
        <v>34328</v>
      </c>
      <c r="D11" s="39">
        <v>34602.964</v>
      </c>
      <c r="E11" s="32">
        <f t="shared" si="0"/>
        <v>97.63816027088036</v>
      </c>
      <c r="F11" s="33">
        <f t="shared" si="1"/>
        <v>100.80099044511768</v>
      </c>
    </row>
    <row r="12" spans="1:6" s="9" customFormat="1" ht="15.75">
      <c r="A12" s="36" t="s">
        <v>23</v>
      </c>
      <c r="B12" s="37">
        <v>284900</v>
      </c>
      <c r="C12" s="37">
        <v>260488.4</v>
      </c>
      <c r="D12" s="39">
        <v>278694.077</v>
      </c>
      <c r="E12" s="32">
        <f t="shared" si="0"/>
        <v>97.82171884871885</v>
      </c>
      <c r="F12" s="33">
        <f t="shared" si="1"/>
        <v>106.9890547909235</v>
      </c>
    </row>
    <row r="13" spans="1:6" s="9" customFormat="1" ht="15.75">
      <c r="A13" s="36" t="s">
        <v>24</v>
      </c>
      <c r="B13" s="37">
        <v>4500</v>
      </c>
      <c r="C13" s="37">
        <v>4298</v>
      </c>
      <c r="D13" s="59">
        <v>2748.272</v>
      </c>
      <c r="E13" s="32">
        <f t="shared" si="0"/>
        <v>61.07271111111111</v>
      </c>
      <c r="F13" s="33">
        <f t="shared" si="1"/>
        <v>63.9430432759423</v>
      </c>
    </row>
    <row r="14" spans="1:6" s="9" customFormat="1" ht="15.75">
      <c r="A14" s="40" t="s">
        <v>25</v>
      </c>
      <c r="B14" s="37">
        <v>550</v>
      </c>
      <c r="C14" s="37">
        <v>513</v>
      </c>
      <c r="D14" s="39">
        <v>1204.88</v>
      </c>
      <c r="E14" s="88" t="s">
        <v>125</v>
      </c>
      <c r="F14" s="88" t="s">
        <v>126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88"/>
    </row>
    <row r="16" spans="1:6" s="9" customFormat="1" ht="18" customHeight="1">
      <c r="A16" s="40" t="s">
        <v>71</v>
      </c>
      <c r="B16" s="37">
        <v>320330</v>
      </c>
      <c r="C16" s="37">
        <v>305215</v>
      </c>
      <c r="D16" s="39">
        <v>370399.478</v>
      </c>
      <c r="E16" s="32">
        <f t="shared" si="0"/>
        <v>115.63059282614803</v>
      </c>
      <c r="F16" s="33">
        <f t="shared" si="1"/>
        <v>121.35690513244761</v>
      </c>
    </row>
    <row r="17" spans="1:6" ht="15.75">
      <c r="A17" s="41" t="s">
        <v>27</v>
      </c>
      <c r="B17" s="34">
        <v>500</v>
      </c>
      <c r="C17" s="34">
        <v>455</v>
      </c>
      <c r="D17" s="29">
        <v>1347.366</v>
      </c>
      <c r="E17" s="88" t="s">
        <v>120</v>
      </c>
      <c r="F17" s="88" t="s">
        <v>127</v>
      </c>
    </row>
    <row r="18" spans="1:6" ht="15.75">
      <c r="A18" s="41" t="s">
        <v>53</v>
      </c>
      <c r="B18" s="34">
        <v>33900</v>
      </c>
      <c r="C18" s="34">
        <v>31609</v>
      </c>
      <c r="D18" s="31">
        <v>22595.226</v>
      </c>
      <c r="E18" s="32">
        <f t="shared" si="0"/>
        <v>66.65258407079646</v>
      </c>
      <c r="F18" s="88">
        <f t="shared" si="1"/>
        <v>71.48352051630864</v>
      </c>
    </row>
    <row r="19" spans="1:6" ht="48.75" customHeight="1">
      <c r="A19" s="41" t="s">
        <v>28</v>
      </c>
      <c r="B19" s="34">
        <v>10500</v>
      </c>
      <c r="C19" s="34">
        <v>9590</v>
      </c>
      <c r="D19" s="31">
        <v>10949.275</v>
      </c>
      <c r="E19" s="32">
        <f t="shared" si="0"/>
        <v>104.27880952380953</v>
      </c>
      <c r="F19" s="33">
        <f t="shared" si="1"/>
        <v>114.17387904066736</v>
      </c>
    </row>
    <row r="20" spans="1:6" ht="15.75">
      <c r="A20" s="41" t="s">
        <v>29</v>
      </c>
      <c r="B20" s="34">
        <v>565</v>
      </c>
      <c r="C20" s="34">
        <v>507.6</v>
      </c>
      <c r="D20" s="31">
        <v>382.186</v>
      </c>
      <c r="E20" s="32">
        <f t="shared" si="0"/>
        <v>67.64353982300885</v>
      </c>
      <c r="F20" s="33">
        <f t="shared" si="1"/>
        <v>75.2927501970055</v>
      </c>
    </row>
    <row r="21" spans="1:6" ht="15.75">
      <c r="A21" s="42" t="s">
        <v>30</v>
      </c>
      <c r="B21" s="34">
        <v>6220</v>
      </c>
      <c r="C21" s="34">
        <v>5645</v>
      </c>
      <c r="D21" s="29">
        <v>8422.813</v>
      </c>
      <c r="E21" s="32">
        <f t="shared" si="0"/>
        <v>135.415</v>
      </c>
      <c r="F21" s="33">
        <f t="shared" si="1"/>
        <v>149.2083790965456</v>
      </c>
    </row>
    <row r="22" spans="1:6" s="7" customFormat="1" ht="15.75">
      <c r="A22" s="43" t="s">
        <v>31</v>
      </c>
      <c r="B22" s="44">
        <f>B6+B7+B8+B9+B17+B18+B19+B20+B21</f>
        <v>2835622.8</v>
      </c>
      <c r="C22" s="44">
        <f>C6+C7+C8+C9+C17+C18+C19+C20+C21</f>
        <v>2547067.8000000003</v>
      </c>
      <c r="D22" s="44">
        <f>D6+D7+D8+D9+D17+D18+D19+D20+D21</f>
        <v>2595926.513</v>
      </c>
      <c r="E22" s="61">
        <f t="shared" si="0"/>
        <v>91.54696149995691</v>
      </c>
      <c r="F22" s="89">
        <f t="shared" si="1"/>
        <v>101.91823370386919</v>
      </c>
    </row>
    <row r="23" spans="1:6" ht="16.5" customHeight="1">
      <c r="A23" s="42" t="s">
        <v>32</v>
      </c>
      <c r="B23" s="34">
        <f>SUM(B24:B43)</f>
        <v>1831973.522</v>
      </c>
      <c r="C23" s="34">
        <f>SUM(C24:C43)</f>
        <v>1691725.4180000003</v>
      </c>
      <c r="D23" s="34">
        <f>SUM(D24:D43)</f>
        <v>1582066.4790000003</v>
      </c>
      <c r="E23" s="32">
        <f t="shared" si="0"/>
        <v>86.35858870235353</v>
      </c>
      <c r="F23" s="33">
        <f t="shared" si="1"/>
        <v>93.51792330875767</v>
      </c>
    </row>
    <row r="24" spans="1:6" ht="47.25">
      <c r="A24" s="57" t="s">
        <v>98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10">
        <f t="shared" si="1"/>
        <v>100</v>
      </c>
    </row>
    <row r="25" spans="1:6" ht="19.5" customHeight="1">
      <c r="A25" s="57" t="s">
        <v>33</v>
      </c>
      <c r="B25" s="108">
        <v>494149.2</v>
      </c>
      <c r="C25" s="108">
        <v>456778.2</v>
      </c>
      <c r="D25" s="105">
        <v>456778.2</v>
      </c>
      <c r="E25" s="106">
        <f t="shared" si="0"/>
        <v>92.43730436070724</v>
      </c>
      <c r="F25" s="110">
        <f t="shared" si="1"/>
        <v>100</v>
      </c>
    </row>
    <row r="26" spans="1:6" ht="30.75" customHeight="1">
      <c r="A26" s="57" t="s">
        <v>34</v>
      </c>
      <c r="B26" s="108">
        <v>358610.1</v>
      </c>
      <c r="C26" s="108">
        <v>328725.9</v>
      </c>
      <c r="D26" s="105">
        <v>328725.9</v>
      </c>
      <c r="E26" s="106">
        <f t="shared" si="0"/>
        <v>91.66665969530698</v>
      </c>
      <c r="F26" s="110">
        <f t="shared" si="1"/>
        <v>100</v>
      </c>
    </row>
    <row r="27" spans="1:6" ht="53.25" customHeight="1">
      <c r="A27" s="57" t="s">
        <v>92</v>
      </c>
      <c r="B27" s="108">
        <v>62957.67</v>
      </c>
      <c r="C27" s="108">
        <v>61677.4</v>
      </c>
      <c r="D27" s="105">
        <v>59116.6</v>
      </c>
      <c r="E27" s="106">
        <f t="shared" si="0"/>
        <v>93.8989641770415</v>
      </c>
      <c r="F27" s="110">
        <f t="shared" si="1"/>
        <v>95.84807401090188</v>
      </c>
    </row>
    <row r="28" spans="1:6" ht="195.75" customHeight="1">
      <c r="A28" s="72" t="s">
        <v>77</v>
      </c>
      <c r="B28" s="104">
        <v>168026.4</v>
      </c>
      <c r="C28" s="104">
        <v>168026.4</v>
      </c>
      <c r="D28" s="105">
        <v>168026.4</v>
      </c>
      <c r="E28" s="106">
        <f t="shared" si="0"/>
        <v>100</v>
      </c>
      <c r="F28" s="107">
        <f t="shared" si="1"/>
        <v>100</v>
      </c>
    </row>
    <row r="29" spans="1:6" ht="71.25" customHeight="1">
      <c r="A29" s="80" t="s">
        <v>60</v>
      </c>
      <c r="B29" s="111">
        <v>1087.8</v>
      </c>
      <c r="C29" s="111">
        <v>1087.8</v>
      </c>
      <c r="D29" s="105">
        <v>709.072</v>
      </c>
      <c r="E29" s="106">
        <f t="shared" si="0"/>
        <v>65.18404118404119</v>
      </c>
      <c r="F29" s="107">
        <f t="shared" si="1"/>
        <v>65.18404118404119</v>
      </c>
    </row>
    <row r="30" spans="1:6" ht="189.75" customHeight="1">
      <c r="A30" s="81" t="s">
        <v>61</v>
      </c>
      <c r="B30" s="111">
        <v>647626.4</v>
      </c>
      <c r="C30" s="111">
        <v>583458.687</v>
      </c>
      <c r="D30" s="105">
        <v>479384.382</v>
      </c>
      <c r="E30" s="106">
        <f t="shared" si="0"/>
        <v>74.02174803250763</v>
      </c>
      <c r="F30" s="107">
        <f t="shared" si="1"/>
        <v>82.16252370238512</v>
      </c>
    </row>
    <row r="31" spans="1:6" ht="280.5" customHeight="1">
      <c r="A31" s="101" t="s">
        <v>119</v>
      </c>
      <c r="B31" s="111">
        <v>1529.345</v>
      </c>
      <c r="C31" s="111">
        <v>1529.345</v>
      </c>
      <c r="D31" s="105"/>
      <c r="E31" s="106"/>
      <c r="F31" s="107"/>
    </row>
    <row r="32" spans="1:6" ht="159.75" customHeight="1">
      <c r="A32" s="81" t="s">
        <v>78</v>
      </c>
      <c r="B32" s="111">
        <v>6173</v>
      </c>
      <c r="C32" s="111">
        <v>5553.847</v>
      </c>
      <c r="D32" s="105">
        <v>5553.847</v>
      </c>
      <c r="E32" s="106">
        <f t="shared" si="0"/>
        <v>89.9699821804633</v>
      </c>
      <c r="F32" s="107">
        <f t="shared" si="1"/>
        <v>100</v>
      </c>
    </row>
    <row r="33" spans="1:7" ht="94.5">
      <c r="A33" s="100" t="s">
        <v>116</v>
      </c>
      <c r="B33" s="111">
        <v>10361.88</v>
      </c>
      <c r="C33" s="111">
        <v>7107.78</v>
      </c>
      <c r="D33" s="105">
        <v>7107.78</v>
      </c>
      <c r="E33" s="106">
        <f t="shared" si="0"/>
        <v>68.59546723181508</v>
      </c>
      <c r="F33" s="107">
        <f t="shared" si="1"/>
        <v>100</v>
      </c>
      <c r="G33" s="92"/>
    </row>
    <row r="34" spans="1:6" ht="44.25" customHeight="1">
      <c r="A34" s="81" t="s">
        <v>75</v>
      </c>
      <c r="B34" s="111">
        <v>2081.514</v>
      </c>
      <c r="C34" s="112">
        <v>1908.518</v>
      </c>
      <c r="D34" s="105">
        <v>1908.518</v>
      </c>
      <c r="E34" s="106">
        <f t="shared" si="0"/>
        <v>91.68893411238166</v>
      </c>
      <c r="F34" s="107">
        <f t="shared" si="1"/>
        <v>100</v>
      </c>
    </row>
    <row r="35" spans="1:6" ht="55.5" customHeight="1">
      <c r="A35" s="91" t="s">
        <v>81</v>
      </c>
      <c r="B35" s="111">
        <v>1139.065</v>
      </c>
      <c r="C35" s="112">
        <v>1139.065</v>
      </c>
      <c r="D35" s="105">
        <v>1139.065</v>
      </c>
      <c r="E35" s="106">
        <f>D35/B35*100</f>
        <v>100</v>
      </c>
      <c r="F35" s="107">
        <f>D35/C35*100</f>
        <v>100</v>
      </c>
    </row>
    <row r="36" spans="1:6" ht="64.5" customHeight="1">
      <c r="A36" s="81" t="s">
        <v>73</v>
      </c>
      <c r="B36" s="111">
        <v>4060.533</v>
      </c>
      <c r="C36" s="111">
        <v>4060.533</v>
      </c>
      <c r="D36" s="105">
        <v>4060.533</v>
      </c>
      <c r="E36" s="106">
        <f t="shared" si="0"/>
        <v>100</v>
      </c>
      <c r="F36" s="107">
        <f t="shared" si="1"/>
        <v>100</v>
      </c>
    </row>
    <row r="37" spans="1:6" ht="64.5" customHeight="1">
      <c r="A37" s="91" t="s">
        <v>100</v>
      </c>
      <c r="B37" s="111">
        <v>5348.908</v>
      </c>
      <c r="C37" s="111">
        <v>5348.908</v>
      </c>
      <c r="D37" s="105">
        <v>5348.908</v>
      </c>
      <c r="E37" s="106">
        <f>D37/B37*100</f>
        <v>100</v>
      </c>
      <c r="F37" s="107">
        <f>D37/C37*100</f>
        <v>100</v>
      </c>
    </row>
    <row r="38" spans="1:6" ht="47.25" customHeight="1">
      <c r="A38" s="81" t="s">
        <v>64</v>
      </c>
      <c r="B38" s="113">
        <v>41301</v>
      </c>
      <c r="C38" s="113">
        <v>38314.5</v>
      </c>
      <c r="D38" s="105">
        <v>38314.5</v>
      </c>
      <c r="E38" s="106">
        <f t="shared" si="0"/>
        <v>92.76894021936515</v>
      </c>
      <c r="F38" s="107">
        <f t="shared" si="1"/>
        <v>100</v>
      </c>
    </row>
    <row r="39" spans="1:6" ht="49.5" customHeight="1">
      <c r="A39" s="81" t="s">
        <v>96</v>
      </c>
      <c r="B39" s="113">
        <v>1459.453</v>
      </c>
      <c r="C39" s="113">
        <v>1404.966</v>
      </c>
      <c r="D39" s="105">
        <v>1349.366</v>
      </c>
      <c r="E39" s="106">
        <f t="shared" si="0"/>
        <v>92.45696846695303</v>
      </c>
      <c r="F39" s="107">
        <f t="shared" si="1"/>
        <v>96.0426088602856</v>
      </c>
    </row>
    <row r="40" spans="1:6" ht="55.5" customHeight="1">
      <c r="A40" s="91" t="s">
        <v>101</v>
      </c>
      <c r="B40" s="113">
        <v>5769.25</v>
      </c>
      <c r="C40" s="113">
        <v>5769.25</v>
      </c>
      <c r="D40" s="105">
        <v>5769.25</v>
      </c>
      <c r="E40" s="106">
        <f t="shared" si="0"/>
        <v>100</v>
      </c>
      <c r="F40" s="107">
        <f t="shared" si="1"/>
        <v>100</v>
      </c>
    </row>
    <row r="41" spans="1:6" s="7" customFormat="1" ht="17.25" customHeight="1">
      <c r="A41" s="81" t="s">
        <v>62</v>
      </c>
      <c r="B41" s="111">
        <v>3241.7</v>
      </c>
      <c r="C41" s="111">
        <v>3241.7</v>
      </c>
      <c r="D41" s="105">
        <v>3240.708</v>
      </c>
      <c r="E41" s="106">
        <f t="shared" si="0"/>
        <v>99.96939877224914</v>
      </c>
      <c r="F41" s="107">
        <f t="shared" si="1"/>
        <v>99.96939877224914</v>
      </c>
    </row>
    <row r="42" spans="1:6" s="7" customFormat="1" ht="19.5" customHeight="1">
      <c r="A42" s="82" t="s">
        <v>63</v>
      </c>
      <c r="B42" s="113">
        <v>15607.099</v>
      </c>
      <c r="C42" s="113">
        <v>15149.414</v>
      </c>
      <c r="D42" s="105">
        <v>14090.245</v>
      </c>
      <c r="E42" s="106">
        <f>D42/B42*100</f>
        <v>90.28099969123026</v>
      </c>
      <c r="F42" s="107">
        <f>D42/C42*100</f>
        <v>93.00851504883292</v>
      </c>
    </row>
    <row r="43" spans="1:6" ht="56.25" customHeight="1">
      <c r="A43" s="82" t="s">
        <v>110</v>
      </c>
      <c r="B43" s="113">
        <v>1177.205</v>
      </c>
      <c r="C43" s="113">
        <v>1177.205</v>
      </c>
      <c r="D43" s="105">
        <v>1177.205</v>
      </c>
      <c r="E43" s="106">
        <f>D43/B43*100</f>
        <v>100</v>
      </c>
      <c r="F43" s="107">
        <f t="shared" si="1"/>
        <v>100</v>
      </c>
    </row>
    <row r="44" spans="1:6" ht="21" customHeight="1">
      <c r="A44" s="78" t="s">
        <v>35</v>
      </c>
      <c r="B44" s="44">
        <f>B22+B23</f>
        <v>4667596.322</v>
      </c>
      <c r="C44" s="45">
        <f>C22+C23</f>
        <v>4238793.218</v>
      </c>
      <c r="D44" s="46">
        <f>D22+D23</f>
        <v>4177992.992</v>
      </c>
      <c r="E44" s="61">
        <f t="shared" si="0"/>
        <v>89.5105896863375</v>
      </c>
      <c r="F44" s="62">
        <f t="shared" si="1"/>
        <v>98.56562415590804</v>
      </c>
    </row>
    <row r="45" spans="1:6" ht="20.25" customHeight="1">
      <c r="A45" s="78" t="s">
        <v>36</v>
      </c>
      <c r="B45" s="34"/>
      <c r="C45" s="45"/>
      <c r="D45" s="47"/>
      <c r="E45" s="32"/>
      <c r="F45" s="62"/>
    </row>
    <row r="46" spans="1:7" s="12" customFormat="1" ht="23.25" customHeight="1">
      <c r="A46" s="41" t="s">
        <v>26</v>
      </c>
      <c r="B46" s="34">
        <v>900</v>
      </c>
      <c r="C46" s="34">
        <v>882</v>
      </c>
      <c r="D46" s="47">
        <v>674.593</v>
      </c>
      <c r="E46" s="83">
        <f t="shared" si="0"/>
        <v>74.95477777777776</v>
      </c>
      <c r="F46" s="33">
        <f t="shared" si="1"/>
        <v>76.48446712018139</v>
      </c>
      <c r="G46" s="11"/>
    </row>
    <row r="47" spans="1:6" s="11" customFormat="1" ht="45.75" customHeight="1">
      <c r="A47" s="41" t="s">
        <v>37</v>
      </c>
      <c r="B47" s="34">
        <v>1200</v>
      </c>
      <c r="C47" s="34">
        <v>1045</v>
      </c>
      <c r="D47" s="34">
        <v>1433.577</v>
      </c>
      <c r="E47" s="83">
        <f t="shared" si="0"/>
        <v>119.46475000000001</v>
      </c>
      <c r="F47" s="33">
        <f t="shared" si="1"/>
        <v>137.1844019138756</v>
      </c>
    </row>
    <row r="48" spans="1:6" s="11" customFormat="1" ht="68.25" customHeight="1">
      <c r="A48" s="77" t="s">
        <v>86</v>
      </c>
      <c r="B48" s="34">
        <v>200</v>
      </c>
      <c r="C48" s="34">
        <v>150</v>
      </c>
      <c r="D48" s="34">
        <v>277.711</v>
      </c>
      <c r="E48" s="33" t="s">
        <v>115</v>
      </c>
      <c r="F48" s="33" t="s">
        <v>112</v>
      </c>
    </row>
    <row r="49" spans="1:6" s="11" customFormat="1" ht="34.5" customHeight="1">
      <c r="A49" s="41" t="s">
        <v>38</v>
      </c>
      <c r="B49" s="34">
        <v>12700</v>
      </c>
      <c r="C49" s="34">
        <v>10560</v>
      </c>
      <c r="D49" s="34">
        <v>3491.783</v>
      </c>
      <c r="E49" s="83">
        <f t="shared" si="0"/>
        <v>27.49435433070866</v>
      </c>
      <c r="F49" s="33">
        <f t="shared" si="1"/>
        <v>33.06612689393939</v>
      </c>
    </row>
    <row r="50" spans="1:6" s="11" customFormat="1" ht="31.5" customHeight="1">
      <c r="A50" s="41" t="s">
        <v>90</v>
      </c>
      <c r="B50" s="34">
        <v>4500</v>
      </c>
      <c r="C50" s="34">
        <v>2500</v>
      </c>
      <c r="D50" s="34">
        <v>4.723</v>
      </c>
      <c r="E50" s="83">
        <f t="shared" si="0"/>
        <v>0.10495555555555555</v>
      </c>
      <c r="F50" s="33">
        <f t="shared" si="1"/>
        <v>0.18892</v>
      </c>
    </row>
    <row r="51" spans="1:6" s="7" customFormat="1" ht="23.25" customHeight="1">
      <c r="A51" s="41" t="s">
        <v>82</v>
      </c>
      <c r="B51" s="34">
        <v>4000</v>
      </c>
      <c r="C51" s="34">
        <v>3000</v>
      </c>
      <c r="D51" s="34">
        <v>435.076</v>
      </c>
      <c r="E51" s="83">
        <f>D51/B51*100</f>
        <v>10.876900000000001</v>
      </c>
      <c r="F51" s="33">
        <f>D51/C51*100</f>
        <v>14.502533333333334</v>
      </c>
    </row>
    <row r="52" spans="1:6" s="7" customFormat="1" ht="54" customHeight="1">
      <c r="A52" s="41" t="s">
        <v>104</v>
      </c>
      <c r="B52" s="34">
        <v>3000</v>
      </c>
      <c r="C52" s="34">
        <v>3000</v>
      </c>
      <c r="D52" s="34">
        <v>3000</v>
      </c>
      <c r="E52" s="83">
        <f>D52/B52*100</f>
        <v>100</v>
      </c>
      <c r="F52" s="33">
        <f>D52/C52*100</f>
        <v>100</v>
      </c>
    </row>
    <row r="53" spans="1:6" s="7" customFormat="1" ht="22.5" customHeight="1">
      <c r="A53" s="58" t="s">
        <v>106</v>
      </c>
      <c r="B53" s="44">
        <f>SUM(B46:B52)</f>
        <v>26500</v>
      </c>
      <c r="C53" s="44">
        <f>SUM(C46:C49:C50:C52)</f>
        <v>21137</v>
      </c>
      <c r="D53" s="44">
        <f>SUM(D46:D52)</f>
        <v>9317.463</v>
      </c>
      <c r="E53" s="84">
        <f t="shared" si="0"/>
        <v>35.16023773584905</v>
      </c>
      <c r="F53" s="62">
        <f t="shared" si="1"/>
        <v>44.081293466433266</v>
      </c>
    </row>
    <row r="54" spans="1:6" s="7" customFormat="1" ht="23.25" customHeight="1">
      <c r="A54" s="58" t="s">
        <v>32</v>
      </c>
      <c r="B54" s="44">
        <f>B55</f>
        <v>398</v>
      </c>
      <c r="C54" s="44">
        <f>C55</f>
        <v>398</v>
      </c>
      <c r="D54" s="44">
        <f>D55</f>
        <v>398</v>
      </c>
      <c r="E54" s="84">
        <f t="shared" si="0"/>
        <v>100</v>
      </c>
      <c r="F54" s="62">
        <f t="shared" si="1"/>
        <v>100</v>
      </c>
    </row>
    <row r="55" spans="1:6" s="60" customFormat="1" ht="107.25" customHeight="1">
      <c r="A55" s="77" t="s">
        <v>105</v>
      </c>
      <c r="B55" s="34">
        <v>398</v>
      </c>
      <c r="C55" s="34">
        <v>398</v>
      </c>
      <c r="D55" s="34">
        <v>398</v>
      </c>
      <c r="E55" s="83">
        <f>D55/B55*100</f>
        <v>100</v>
      </c>
      <c r="F55" s="33">
        <f>D55/C55*100</f>
        <v>100</v>
      </c>
    </row>
    <row r="56" spans="1:6" s="95" customFormat="1" ht="27" customHeight="1">
      <c r="A56" s="58" t="s">
        <v>39</v>
      </c>
      <c r="B56" s="44">
        <f>B53+B54</f>
        <v>26898</v>
      </c>
      <c r="C56" s="44">
        <f>C53+C54</f>
        <v>21535</v>
      </c>
      <c r="D56" s="44">
        <f>D53+D54</f>
        <v>9715.463</v>
      </c>
      <c r="E56" s="84">
        <f t="shared" si="0"/>
        <v>36.11964830098892</v>
      </c>
      <c r="F56" s="62">
        <f t="shared" si="1"/>
        <v>45.11475737172045</v>
      </c>
    </row>
    <row r="57" spans="1:6" s="98" customFormat="1" ht="19.5" customHeight="1">
      <c r="A57" s="58" t="s">
        <v>40</v>
      </c>
      <c r="B57" s="44">
        <f>B44+B56</f>
        <v>4694494.322</v>
      </c>
      <c r="C57" s="44">
        <f>C44+C56</f>
        <v>4260328.218</v>
      </c>
      <c r="D57" s="44">
        <f>D44+D56</f>
        <v>4187708.455</v>
      </c>
      <c r="E57" s="61">
        <f t="shared" si="0"/>
        <v>89.2046761112261</v>
      </c>
      <c r="F57" s="62">
        <f>D57/C57*100</f>
        <v>98.295442057887</v>
      </c>
    </row>
    <row r="58" spans="1:6" s="60" customFormat="1" ht="39" customHeight="1">
      <c r="A58" s="120" t="s">
        <v>45</v>
      </c>
      <c r="B58" s="117">
        <v>3200</v>
      </c>
      <c r="C58" s="117">
        <v>2400</v>
      </c>
      <c r="D58" s="30">
        <v>4613.671</v>
      </c>
      <c r="E58" s="118">
        <f t="shared" si="0"/>
        <v>144.17721875</v>
      </c>
      <c r="F58" s="88">
        <f>D58/C58*100</f>
        <v>192.23629166666666</v>
      </c>
    </row>
    <row r="59" spans="1:6" ht="27.75" customHeight="1">
      <c r="A59" s="97" t="s">
        <v>41</v>
      </c>
      <c r="B59" s="44">
        <f>B57+B58</f>
        <v>4697694.322</v>
      </c>
      <c r="C59" s="44">
        <f>C57+C58</f>
        <v>4262728.218</v>
      </c>
      <c r="D59" s="44">
        <f>D57+D58</f>
        <v>4192322.126</v>
      </c>
      <c r="E59" s="102">
        <f t="shared" si="0"/>
        <v>89.24212259547697</v>
      </c>
      <c r="F59" s="103">
        <f>D59/C59*100</f>
        <v>98.34833260767833</v>
      </c>
    </row>
    <row r="61" spans="1:2" ht="12.75">
      <c r="A61" s="13"/>
      <c r="B61" s="14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8">
      <selection activeCell="A58" sqref="A58:IV58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15" t="s">
        <v>123</v>
      </c>
      <c r="B1" s="115"/>
      <c r="C1" s="115"/>
      <c r="D1" s="115"/>
      <c r="E1" s="115"/>
      <c r="F1" s="115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96" t="s">
        <v>8</v>
      </c>
      <c r="B3" s="51" t="s">
        <v>89</v>
      </c>
      <c r="C3" s="52" t="s">
        <v>114</v>
      </c>
      <c r="D3" s="96" t="s">
        <v>124</v>
      </c>
      <c r="E3" s="55" t="s">
        <v>49</v>
      </c>
      <c r="F3" s="55" t="s">
        <v>50</v>
      </c>
    </row>
    <row r="4" spans="1:6" ht="0.75" customHeight="1" hidden="1">
      <c r="A4" s="96"/>
      <c r="B4" s="51"/>
      <c r="C4" s="52"/>
      <c r="D4" s="96"/>
      <c r="E4" s="55"/>
      <c r="F4" s="55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1972484</v>
      </c>
      <c r="C6" s="29">
        <v>1742715</v>
      </c>
      <c r="D6" s="31">
        <v>1683305.264</v>
      </c>
      <c r="E6" s="32">
        <f>D6/B6*100</f>
        <v>85.33936214438242</v>
      </c>
      <c r="F6" s="33">
        <f>D6/C6*100</f>
        <v>96.59096662391727</v>
      </c>
    </row>
    <row r="7" spans="1:6" ht="15.75">
      <c r="A7" s="63" t="s">
        <v>1</v>
      </c>
      <c r="B7" s="34">
        <v>1273.8</v>
      </c>
      <c r="C7" s="30">
        <v>1273.8</v>
      </c>
      <c r="D7" s="31">
        <v>960.506</v>
      </c>
      <c r="E7" s="32">
        <f>D7/B7*100</f>
        <v>75.40477311979903</v>
      </c>
      <c r="F7" s="33">
        <f>D7/C7*100</f>
        <v>75.40477311979903</v>
      </c>
    </row>
    <row r="8" spans="1:6" ht="15.75">
      <c r="A8" s="64" t="s">
        <v>58</v>
      </c>
      <c r="B8" s="34">
        <v>164460</v>
      </c>
      <c r="C8" s="34">
        <v>150430</v>
      </c>
      <c r="D8" s="31">
        <v>180309.827</v>
      </c>
      <c r="E8" s="32">
        <f aca="true" t="shared" si="0" ref="E8:E59">D8/B8*100</f>
        <v>109.63749665572176</v>
      </c>
      <c r="F8" s="33">
        <f aca="true" t="shared" si="1" ref="F8:F56">D8/C8*100</f>
        <v>119.86294422655055</v>
      </c>
    </row>
    <row r="9" spans="1:6" s="3" customFormat="1" ht="15.75">
      <c r="A9" s="63" t="s">
        <v>43</v>
      </c>
      <c r="B9" s="35">
        <f>B10+B14+B16</f>
        <v>645720</v>
      </c>
      <c r="C9" s="35">
        <f>C10+C14+C16</f>
        <v>604842.4</v>
      </c>
      <c r="D9" s="35">
        <f>D10+D14+D15+D16</f>
        <v>687654.05</v>
      </c>
      <c r="E9" s="32">
        <f t="shared" si="0"/>
        <v>106.49415381279812</v>
      </c>
      <c r="F9" s="33">
        <f t="shared" si="1"/>
        <v>113.69144259727824</v>
      </c>
    </row>
    <row r="10" spans="1:6" s="10" customFormat="1" ht="15.75">
      <c r="A10" s="65" t="s">
        <v>46</v>
      </c>
      <c r="B10" s="37">
        <f>SUM(B11:B13)</f>
        <v>324840</v>
      </c>
      <c r="C10" s="38">
        <f>SUM(C11:C13)</f>
        <v>299114.4</v>
      </c>
      <c r="D10" s="38">
        <f>SUM(D11:D13)</f>
        <v>316045.31299999997</v>
      </c>
      <c r="E10" s="32">
        <f t="shared" si="0"/>
        <v>97.29260959241472</v>
      </c>
      <c r="F10" s="33">
        <f t="shared" si="1"/>
        <v>105.66034701104326</v>
      </c>
    </row>
    <row r="11" spans="1:6" s="10" customFormat="1" ht="31.5">
      <c r="A11" s="66" t="s">
        <v>17</v>
      </c>
      <c r="B11" s="37">
        <v>35440</v>
      </c>
      <c r="C11" s="37">
        <v>34328</v>
      </c>
      <c r="D11" s="39">
        <v>34602.964</v>
      </c>
      <c r="E11" s="32">
        <f t="shared" si="0"/>
        <v>97.63816027088036</v>
      </c>
      <c r="F11" s="33">
        <f t="shared" si="1"/>
        <v>100.80099044511768</v>
      </c>
    </row>
    <row r="12" spans="1:6" s="10" customFormat="1" ht="15.75">
      <c r="A12" s="67" t="s">
        <v>55</v>
      </c>
      <c r="B12" s="37">
        <v>284900</v>
      </c>
      <c r="C12" s="37">
        <v>260488.4</v>
      </c>
      <c r="D12" s="39">
        <v>278694.077</v>
      </c>
      <c r="E12" s="32">
        <f t="shared" si="0"/>
        <v>97.82171884871885</v>
      </c>
      <c r="F12" s="33">
        <f t="shared" si="1"/>
        <v>106.9890547909235</v>
      </c>
    </row>
    <row r="13" spans="1:6" s="10" customFormat="1" ht="15.75">
      <c r="A13" s="65" t="s">
        <v>14</v>
      </c>
      <c r="B13" s="37">
        <v>4500</v>
      </c>
      <c r="C13" s="37">
        <v>4298</v>
      </c>
      <c r="D13" s="59">
        <v>2748.272</v>
      </c>
      <c r="E13" s="32">
        <f t="shared" si="0"/>
        <v>61.07271111111111</v>
      </c>
      <c r="F13" s="33">
        <f t="shared" si="1"/>
        <v>63.9430432759423</v>
      </c>
    </row>
    <row r="14" spans="1:6" s="10" customFormat="1" ht="15.75">
      <c r="A14" s="68" t="s">
        <v>2</v>
      </c>
      <c r="B14" s="37">
        <v>550</v>
      </c>
      <c r="C14" s="37">
        <v>513</v>
      </c>
      <c r="D14" s="39">
        <v>1204.88</v>
      </c>
      <c r="E14" s="33" t="s">
        <v>117</v>
      </c>
      <c r="F14" s="33" t="s">
        <v>128</v>
      </c>
    </row>
    <row r="15" spans="1:6" s="10" customFormat="1" ht="51" customHeight="1">
      <c r="A15" s="68" t="s">
        <v>95</v>
      </c>
      <c r="B15" s="37"/>
      <c r="C15" s="37"/>
      <c r="D15" s="39">
        <v>4.379</v>
      </c>
      <c r="E15" s="32"/>
      <c r="F15" s="88"/>
    </row>
    <row r="16" spans="1:6" s="10" customFormat="1" ht="15.75">
      <c r="A16" s="68" t="s">
        <v>72</v>
      </c>
      <c r="B16" s="37">
        <v>320330</v>
      </c>
      <c r="C16" s="37">
        <v>305215</v>
      </c>
      <c r="D16" s="39">
        <v>370399.478</v>
      </c>
      <c r="E16" s="32">
        <f t="shared" si="0"/>
        <v>115.63059282614803</v>
      </c>
      <c r="F16" s="33">
        <f t="shared" si="1"/>
        <v>121.35690513244761</v>
      </c>
    </row>
    <row r="17" spans="1:6" ht="22.5" customHeight="1">
      <c r="A17" s="64" t="s">
        <v>9</v>
      </c>
      <c r="B17" s="34">
        <v>500</v>
      </c>
      <c r="C17" s="34">
        <v>455</v>
      </c>
      <c r="D17" s="29">
        <v>1347.366</v>
      </c>
      <c r="E17" s="88" t="s">
        <v>120</v>
      </c>
      <c r="F17" s="88" t="s">
        <v>127</v>
      </c>
    </row>
    <row r="18" spans="1:6" ht="26.25" customHeight="1">
      <c r="A18" s="69" t="s">
        <v>54</v>
      </c>
      <c r="B18" s="34">
        <v>33900</v>
      </c>
      <c r="C18" s="34">
        <v>31609</v>
      </c>
      <c r="D18" s="31">
        <v>22595.226</v>
      </c>
      <c r="E18" s="32">
        <f t="shared" si="0"/>
        <v>66.65258407079646</v>
      </c>
      <c r="F18" s="88">
        <f t="shared" si="1"/>
        <v>71.48352051630864</v>
      </c>
    </row>
    <row r="19" spans="1:6" ht="51" customHeight="1">
      <c r="A19" s="69" t="s">
        <v>18</v>
      </c>
      <c r="B19" s="34">
        <v>10500</v>
      </c>
      <c r="C19" s="34">
        <v>9590</v>
      </c>
      <c r="D19" s="31">
        <v>10949.275</v>
      </c>
      <c r="E19" s="32">
        <f t="shared" si="0"/>
        <v>104.27880952380953</v>
      </c>
      <c r="F19" s="33">
        <f t="shared" si="1"/>
        <v>114.17387904066736</v>
      </c>
    </row>
    <row r="20" spans="1:6" ht="18" customHeight="1">
      <c r="A20" s="69" t="s">
        <v>3</v>
      </c>
      <c r="B20" s="34">
        <v>565</v>
      </c>
      <c r="C20" s="34">
        <v>507.6</v>
      </c>
      <c r="D20" s="31">
        <v>382.186</v>
      </c>
      <c r="E20" s="32">
        <f t="shared" si="0"/>
        <v>67.64353982300885</v>
      </c>
      <c r="F20" s="33">
        <f t="shared" si="1"/>
        <v>75.2927501970055</v>
      </c>
    </row>
    <row r="21" spans="1:6" ht="18" customHeight="1">
      <c r="A21" s="70" t="s">
        <v>15</v>
      </c>
      <c r="B21" s="34">
        <v>6220</v>
      </c>
      <c r="C21" s="34">
        <v>5645</v>
      </c>
      <c r="D21" s="29">
        <v>8422.813</v>
      </c>
      <c r="E21" s="32">
        <f t="shared" si="0"/>
        <v>135.415</v>
      </c>
      <c r="F21" s="33">
        <f t="shared" si="1"/>
        <v>149.2083790965456</v>
      </c>
    </row>
    <row r="22" spans="1:6" s="2" customFormat="1" ht="15.75" customHeight="1">
      <c r="A22" s="71" t="s">
        <v>10</v>
      </c>
      <c r="B22" s="44">
        <f>B6+B7+B8+B9+B17+B18+B19+B20+B21</f>
        <v>2835622.8</v>
      </c>
      <c r="C22" s="44">
        <f>C6+C7+C8+C9+C17+C18+C19+C20+C21</f>
        <v>2547067.8000000003</v>
      </c>
      <c r="D22" s="44">
        <f>D6+D7+D8+D9+D17+D18+D19+D20+D21</f>
        <v>2595926.513</v>
      </c>
      <c r="E22" s="61">
        <f t="shared" si="0"/>
        <v>91.54696149995691</v>
      </c>
      <c r="F22" s="89">
        <f t="shared" si="1"/>
        <v>101.91823370386919</v>
      </c>
    </row>
    <row r="23" spans="1:6" s="2" customFormat="1" ht="15.75">
      <c r="A23" s="70" t="s">
        <v>47</v>
      </c>
      <c r="B23" s="34">
        <f>SUM(B24:B43)</f>
        <v>1831973.522</v>
      </c>
      <c r="C23" s="34">
        <f>SUM(C24:C43)</f>
        <v>1691725.4180000003</v>
      </c>
      <c r="D23" s="34">
        <f>SUM(D24:D43)</f>
        <v>1582066.4790000003</v>
      </c>
      <c r="E23" s="32">
        <f t="shared" si="0"/>
        <v>86.35858870235353</v>
      </c>
      <c r="F23" s="33">
        <f t="shared" si="1"/>
        <v>93.51792330875767</v>
      </c>
    </row>
    <row r="24" spans="1:6" s="2" customFormat="1" ht="49.5" customHeight="1">
      <c r="A24" s="57" t="s">
        <v>99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07">
        <f t="shared" si="1"/>
        <v>100</v>
      </c>
    </row>
    <row r="25" spans="1:6" s="2" customFormat="1" ht="40.5" customHeight="1">
      <c r="A25" s="72" t="s">
        <v>4</v>
      </c>
      <c r="B25" s="108">
        <v>494149.2</v>
      </c>
      <c r="C25" s="108">
        <v>456778.2</v>
      </c>
      <c r="D25" s="105">
        <v>456778.2</v>
      </c>
      <c r="E25" s="106">
        <f t="shared" si="0"/>
        <v>92.43730436070724</v>
      </c>
      <c r="F25" s="107">
        <f t="shared" si="1"/>
        <v>100</v>
      </c>
    </row>
    <row r="26" spans="1:7" s="2" customFormat="1" ht="31.5" customHeight="1">
      <c r="A26" s="72" t="s">
        <v>65</v>
      </c>
      <c r="B26" s="108">
        <v>358610.1</v>
      </c>
      <c r="C26" s="108">
        <v>328725.9</v>
      </c>
      <c r="D26" s="105">
        <v>328725.9</v>
      </c>
      <c r="E26" s="106">
        <f t="shared" si="0"/>
        <v>91.66665969530698</v>
      </c>
      <c r="F26" s="107">
        <f t="shared" si="1"/>
        <v>100</v>
      </c>
      <c r="G26" s="16"/>
    </row>
    <row r="27" spans="1:7" s="2" customFormat="1" ht="51" customHeight="1">
      <c r="A27" s="57" t="s">
        <v>93</v>
      </c>
      <c r="B27" s="108">
        <v>62957.67</v>
      </c>
      <c r="C27" s="108">
        <v>61677.4</v>
      </c>
      <c r="D27" s="105">
        <v>59116.6</v>
      </c>
      <c r="E27" s="106">
        <f t="shared" si="0"/>
        <v>93.8989641770415</v>
      </c>
      <c r="F27" s="107">
        <f t="shared" si="1"/>
        <v>95.84807401090188</v>
      </c>
      <c r="G27" s="16"/>
    </row>
    <row r="28" spans="1:8" s="2" customFormat="1" ht="192" customHeight="1">
      <c r="A28" s="86" t="s">
        <v>80</v>
      </c>
      <c r="B28" s="104">
        <v>168026.4</v>
      </c>
      <c r="C28" s="104">
        <v>168026.4</v>
      </c>
      <c r="D28" s="105">
        <v>168026.4</v>
      </c>
      <c r="E28" s="106">
        <f t="shared" si="0"/>
        <v>100</v>
      </c>
      <c r="F28" s="107">
        <f t="shared" si="1"/>
        <v>100</v>
      </c>
      <c r="G28" s="16"/>
      <c r="H28" s="87"/>
    </row>
    <row r="29" spans="1:7" s="2" customFormat="1" ht="78" customHeight="1">
      <c r="A29" s="73" t="s">
        <v>66</v>
      </c>
      <c r="B29" s="111">
        <v>1087.8</v>
      </c>
      <c r="C29" s="111">
        <v>1087.8</v>
      </c>
      <c r="D29" s="105">
        <v>709.072</v>
      </c>
      <c r="E29" s="106">
        <f t="shared" si="0"/>
        <v>65.18404118404119</v>
      </c>
      <c r="F29" s="107">
        <f t="shared" si="1"/>
        <v>65.18404118404119</v>
      </c>
      <c r="G29" s="16"/>
    </row>
    <row r="30" spans="1:6" s="2" customFormat="1" ht="199.5" customHeight="1">
      <c r="A30" s="65" t="s">
        <v>67</v>
      </c>
      <c r="B30" s="111">
        <v>647626.4</v>
      </c>
      <c r="C30" s="111">
        <v>583458.687</v>
      </c>
      <c r="D30" s="105">
        <v>479384.382</v>
      </c>
      <c r="E30" s="106">
        <f t="shared" si="0"/>
        <v>74.02174803250763</v>
      </c>
      <c r="F30" s="107">
        <f t="shared" si="1"/>
        <v>82.16252370238512</v>
      </c>
    </row>
    <row r="31" spans="1:6" s="2" customFormat="1" ht="299.25" customHeight="1">
      <c r="A31" s="114" t="s">
        <v>111</v>
      </c>
      <c r="B31" s="111">
        <v>1529.345</v>
      </c>
      <c r="C31" s="111">
        <v>1529.345</v>
      </c>
      <c r="D31" s="105"/>
      <c r="E31" s="106"/>
      <c r="F31" s="107"/>
    </row>
    <row r="32" spans="1:6" s="2" customFormat="1" ht="169.5" customHeight="1">
      <c r="A32" s="85" t="s">
        <v>79</v>
      </c>
      <c r="B32" s="111">
        <v>6173</v>
      </c>
      <c r="C32" s="111">
        <v>5553.847</v>
      </c>
      <c r="D32" s="105">
        <v>5553.847</v>
      </c>
      <c r="E32" s="106">
        <f t="shared" si="0"/>
        <v>89.9699821804633</v>
      </c>
      <c r="F32" s="107">
        <f t="shared" si="1"/>
        <v>100</v>
      </c>
    </row>
    <row r="33" spans="1:6" s="2" customFormat="1" ht="101.25" customHeight="1">
      <c r="A33" s="85" t="s">
        <v>118</v>
      </c>
      <c r="B33" s="111">
        <v>10361.88</v>
      </c>
      <c r="C33" s="111">
        <v>7107.78</v>
      </c>
      <c r="D33" s="105">
        <v>7107.78</v>
      </c>
      <c r="E33" s="106">
        <f t="shared" si="0"/>
        <v>68.59546723181508</v>
      </c>
      <c r="F33" s="107">
        <f t="shared" si="1"/>
        <v>100</v>
      </c>
    </row>
    <row r="34" spans="1:6" s="2" customFormat="1" ht="47.25">
      <c r="A34" s="74" t="s">
        <v>76</v>
      </c>
      <c r="B34" s="111">
        <v>2081.514</v>
      </c>
      <c r="C34" s="112">
        <v>1908.518</v>
      </c>
      <c r="D34" s="105">
        <v>1908.518</v>
      </c>
      <c r="E34" s="106">
        <f t="shared" si="0"/>
        <v>91.68893411238166</v>
      </c>
      <c r="F34" s="107">
        <f t="shared" si="1"/>
        <v>100</v>
      </c>
    </row>
    <row r="35" spans="1:6" s="2" customFormat="1" ht="60.75" customHeight="1">
      <c r="A35" s="79" t="s">
        <v>83</v>
      </c>
      <c r="B35" s="111">
        <v>1139.065</v>
      </c>
      <c r="C35" s="112">
        <v>1139.065</v>
      </c>
      <c r="D35" s="105">
        <v>1139.065</v>
      </c>
      <c r="E35" s="106">
        <f>D35/B35*100</f>
        <v>100</v>
      </c>
      <c r="F35" s="107">
        <f>D35/C35*100</f>
        <v>100</v>
      </c>
    </row>
    <row r="36" spans="1:6" s="2" customFormat="1" ht="80.25" customHeight="1">
      <c r="A36" s="79" t="s">
        <v>74</v>
      </c>
      <c r="B36" s="111">
        <v>4060.533</v>
      </c>
      <c r="C36" s="111">
        <v>4060.533</v>
      </c>
      <c r="D36" s="105">
        <v>4060.533</v>
      </c>
      <c r="E36" s="106">
        <f t="shared" si="0"/>
        <v>100</v>
      </c>
      <c r="F36" s="107">
        <f t="shared" si="1"/>
        <v>100</v>
      </c>
    </row>
    <row r="37" spans="1:7" s="2" customFormat="1" ht="69.75" customHeight="1">
      <c r="A37" s="74" t="s">
        <v>103</v>
      </c>
      <c r="B37" s="111">
        <v>5348.908</v>
      </c>
      <c r="C37" s="111">
        <v>5348.908</v>
      </c>
      <c r="D37" s="105">
        <v>5348.908</v>
      </c>
      <c r="E37" s="106">
        <f>D37/B37*100</f>
        <v>100</v>
      </c>
      <c r="F37" s="107">
        <f>D37/C37*100</f>
        <v>100</v>
      </c>
      <c r="G37" s="90"/>
    </row>
    <row r="38" spans="1:7" s="2" customFormat="1" ht="50.25" customHeight="1">
      <c r="A38" s="74" t="s">
        <v>68</v>
      </c>
      <c r="B38" s="113">
        <v>41301</v>
      </c>
      <c r="C38" s="113">
        <v>38314.5</v>
      </c>
      <c r="D38" s="105">
        <v>38314.5</v>
      </c>
      <c r="E38" s="106">
        <f t="shared" si="0"/>
        <v>92.76894021936515</v>
      </c>
      <c r="F38" s="107">
        <f t="shared" si="1"/>
        <v>100</v>
      </c>
      <c r="G38" s="90"/>
    </row>
    <row r="39" spans="1:6" ht="57" customHeight="1">
      <c r="A39" s="74" t="s">
        <v>97</v>
      </c>
      <c r="B39" s="113">
        <v>1459.453</v>
      </c>
      <c r="C39" s="113">
        <v>1404.966</v>
      </c>
      <c r="D39" s="105">
        <v>1349.366</v>
      </c>
      <c r="E39" s="106">
        <f t="shared" si="0"/>
        <v>92.45696846695303</v>
      </c>
      <c r="F39" s="107">
        <f t="shared" si="1"/>
        <v>96.0426088602856</v>
      </c>
    </row>
    <row r="40" spans="1:6" ht="52.5" customHeight="1">
      <c r="A40" s="74" t="s">
        <v>102</v>
      </c>
      <c r="B40" s="113">
        <v>5769.25</v>
      </c>
      <c r="C40" s="113">
        <v>5769.25</v>
      </c>
      <c r="D40" s="105">
        <v>5769.25</v>
      </c>
      <c r="E40" s="106">
        <f t="shared" si="0"/>
        <v>100</v>
      </c>
      <c r="F40" s="107">
        <f t="shared" si="1"/>
        <v>100</v>
      </c>
    </row>
    <row r="41" spans="1:6" ht="55.5" customHeight="1">
      <c r="A41" s="75" t="s">
        <v>69</v>
      </c>
      <c r="B41" s="111">
        <v>3241.7</v>
      </c>
      <c r="C41" s="111">
        <v>3241.7</v>
      </c>
      <c r="D41" s="105">
        <v>3240.708</v>
      </c>
      <c r="E41" s="106">
        <f t="shared" si="0"/>
        <v>99.96939877224914</v>
      </c>
      <c r="F41" s="107">
        <f t="shared" si="1"/>
        <v>99.96939877224914</v>
      </c>
    </row>
    <row r="42" spans="1:6" ht="27.75" customHeight="1">
      <c r="A42" s="75" t="s">
        <v>70</v>
      </c>
      <c r="B42" s="113">
        <v>15607.099</v>
      </c>
      <c r="C42" s="113">
        <v>15149.414</v>
      </c>
      <c r="D42" s="105">
        <v>14090.245</v>
      </c>
      <c r="E42" s="106">
        <f>D42/B42*100</f>
        <v>90.28099969123026</v>
      </c>
      <c r="F42" s="107">
        <f>D42/C42*100</f>
        <v>93.00851504883292</v>
      </c>
    </row>
    <row r="43" spans="1:6" ht="49.5" customHeight="1">
      <c r="A43" s="82" t="s">
        <v>110</v>
      </c>
      <c r="B43" s="113">
        <v>1177.205</v>
      </c>
      <c r="C43" s="113">
        <v>1177.205</v>
      </c>
      <c r="D43" s="105">
        <v>1177.205</v>
      </c>
      <c r="E43" s="106">
        <f>D43/B43*100</f>
        <v>100</v>
      </c>
      <c r="F43" s="107">
        <f t="shared" si="1"/>
        <v>100</v>
      </c>
    </row>
    <row r="44" spans="1:6" s="8" customFormat="1" ht="21.75" customHeight="1">
      <c r="A44" s="76" t="s">
        <v>11</v>
      </c>
      <c r="B44" s="44">
        <f>B22+B23</f>
        <v>4667596.322</v>
      </c>
      <c r="C44" s="45">
        <f>C22+C23</f>
        <v>4238793.218</v>
      </c>
      <c r="D44" s="46">
        <f>D22+D23</f>
        <v>4177992.992</v>
      </c>
      <c r="E44" s="61">
        <f t="shared" si="0"/>
        <v>89.5105896863375</v>
      </c>
      <c r="F44" s="62">
        <f t="shared" si="1"/>
        <v>98.56562415590804</v>
      </c>
    </row>
    <row r="45" spans="1:6" s="15" customFormat="1" ht="23.25" customHeight="1">
      <c r="A45" s="76" t="s">
        <v>12</v>
      </c>
      <c r="B45" s="34"/>
      <c r="C45" s="45"/>
      <c r="D45" s="47"/>
      <c r="E45" s="32"/>
      <c r="F45" s="62"/>
    </row>
    <row r="46" spans="1:6" s="18" customFormat="1" ht="24.75" customHeight="1">
      <c r="A46" s="69" t="s">
        <v>59</v>
      </c>
      <c r="B46" s="34">
        <v>900</v>
      </c>
      <c r="C46" s="34">
        <v>882</v>
      </c>
      <c r="D46" s="47">
        <v>674.593</v>
      </c>
      <c r="E46" s="83">
        <f t="shared" si="0"/>
        <v>74.95477777777776</v>
      </c>
      <c r="F46" s="33">
        <f t="shared" si="1"/>
        <v>76.48446712018139</v>
      </c>
    </row>
    <row r="47" spans="1:6" ht="55.5" customHeight="1">
      <c r="A47" s="69" t="s">
        <v>16</v>
      </c>
      <c r="B47" s="34">
        <v>1200</v>
      </c>
      <c r="C47" s="34">
        <v>1045</v>
      </c>
      <c r="D47" s="34">
        <v>1433.577</v>
      </c>
      <c r="E47" s="83">
        <f t="shared" si="0"/>
        <v>119.46475000000001</v>
      </c>
      <c r="F47" s="33">
        <f t="shared" si="1"/>
        <v>137.1844019138756</v>
      </c>
    </row>
    <row r="48" spans="1:6" ht="56.25" customHeight="1">
      <c r="A48" s="69" t="s">
        <v>87</v>
      </c>
      <c r="B48" s="34">
        <v>200</v>
      </c>
      <c r="C48" s="34">
        <v>150</v>
      </c>
      <c r="D48" s="34">
        <v>277.711</v>
      </c>
      <c r="E48" s="33" t="s">
        <v>115</v>
      </c>
      <c r="F48" s="33" t="s">
        <v>112</v>
      </c>
    </row>
    <row r="49" spans="1:6" ht="39" customHeight="1">
      <c r="A49" s="69" t="s">
        <v>5</v>
      </c>
      <c r="B49" s="34">
        <v>12700</v>
      </c>
      <c r="C49" s="34">
        <v>10560</v>
      </c>
      <c r="D49" s="34">
        <v>3491.783</v>
      </c>
      <c r="E49" s="83">
        <f t="shared" si="0"/>
        <v>27.49435433070866</v>
      </c>
      <c r="F49" s="33">
        <f t="shared" si="1"/>
        <v>33.06612689393939</v>
      </c>
    </row>
    <row r="50" spans="1:6" ht="54" customHeight="1">
      <c r="A50" s="77" t="s">
        <v>91</v>
      </c>
      <c r="B50" s="34">
        <v>4500</v>
      </c>
      <c r="C50" s="34">
        <v>2500</v>
      </c>
      <c r="D50" s="34">
        <v>4.723</v>
      </c>
      <c r="E50" s="83">
        <f t="shared" si="0"/>
        <v>0.10495555555555555</v>
      </c>
      <c r="F50" s="33">
        <f t="shared" si="1"/>
        <v>0.18892</v>
      </c>
    </row>
    <row r="51" spans="1:6" ht="19.5" customHeight="1">
      <c r="A51" s="69" t="s">
        <v>84</v>
      </c>
      <c r="B51" s="34">
        <v>4000</v>
      </c>
      <c r="C51" s="34">
        <v>3000</v>
      </c>
      <c r="D51" s="34">
        <v>435.076</v>
      </c>
      <c r="E51" s="83">
        <f>D51/B51*100</f>
        <v>10.876900000000001</v>
      </c>
      <c r="F51" s="33">
        <f>D51/C51*100</f>
        <v>14.502533333333334</v>
      </c>
    </row>
    <row r="52" spans="1:6" ht="70.5" customHeight="1">
      <c r="A52" s="69" t="s">
        <v>107</v>
      </c>
      <c r="B52" s="34">
        <v>3000</v>
      </c>
      <c r="C52" s="34">
        <v>3000</v>
      </c>
      <c r="D52" s="34">
        <v>3000</v>
      </c>
      <c r="E52" s="83">
        <f>D52/B52*100</f>
        <v>100</v>
      </c>
      <c r="F52" s="33">
        <f>D52/C52*100</f>
        <v>100</v>
      </c>
    </row>
    <row r="53" spans="1:6" s="18" customFormat="1" ht="15.75" customHeight="1">
      <c r="A53" s="76" t="s">
        <v>109</v>
      </c>
      <c r="B53" s="44">
        <f>SUM(B46:B52)</f>
        <v>26500</v>
      </c>
      <c r="C53" s="44">
        <f>SUM(C46:C49:C50:C52)</f>
        <v>21137</v>
      </c>
      <c r="D53" s="44">
        <f>SUM(D46:D52)</f>
        <v>9317.463</v>
      </c>
      <c r="E53" s="84">
        <f t="shared" si="0"/>
        <v>35.16023773584905</v>
      </c>
      <c r="F53" s="62">
        <f t="shared" si="1"/>
        <v>44.081293466433266</v>
      </c>
    </row>
    <row r="54" spans="1:6" s="18" customFormat="1" ht="19.5" customHeight="1">
      <c r="A54" s="76" t="s">
        <v>47</v>
      </c>
      <c r="B54" s="44">
        <f>B55</f>
        <v>398</v>
      </c>
      <c r="C54" s="44">
        <f>C55</f>
        <v>398</v>
      </c>
      <c r="D54" s="44">
        <f>D55</f>
        <v>398</v>
      </c>
      <c r="E54" s="84">
        <f t="shared" si="0"/>
        <v>100</v>
      </c>
      <c r="F54" s="62">
        <f t="shared" si="1"/>
        <v>100</v>
      </c>
    </row>
    <row r="55" spans="1:6" s="18" customFormat="1" ht="76.5" customHeight="1">
      <c r="A55" s="77" t="s">
        <v>108</v>
      </c>
      <c r="B55" s="34">
        <v>398</v>
      </c>
      <c r="C55" s="34">
        <v>398</v>
      </c>
      <c r="D55" s="34">
        <v>398</v>
      </c>
      <c r="E55" s="83">
        <f>D55/B55*100</f>
        <v>100</v>
      </c>
      <c r="F55" s="33">
        <f>D55/C55*100</f>
        <v>100</v>
      </c>
    </row>
    <row r="56" spans="1:6" s="94" customFormat="1" ht="17.25" customHeight="1">
      <c r="A56" s="58" t="s">
        <v>6</v>
      </c>
      <c r="B56" s="44">
        <f>B53+B54</f>
        <v>26898</v>
      </c>
      <c r="C56" s="44">
        <f>C53+C54</f>
        <v>21535</v>
      </c>
      <c r="D56" s="44">
        <f>D53+D54</f>
        <v>9715.463</v>
      </c>
      <c r="E56" s="84">
        <f t="shared" si="0"/>
        <v>36.11964830098892</v>
      </c>
      <c r="F56" s="62">
        <f t="shared" si="1"/>
        <v>45.11475737172045</v>
      </c>
    </row>
    <row r="57" spans="1:6" s="99" customFormat="1" ht="17.25" customHeight="1">
      <c r="A57" s="58" t="s">
        <v>85</v>
      </c>
      <c r="B57" s="44">
        <f>B44+B56</f>
        <v>4694494.322</v>
      </c>
      <c r="C57" s="44">
        <f>C44+C56</f>
        <v>4260328.218</v>
      </c>
      <c r="D57" s="44">
        <f>D44+D56</f>
        <v>4187708.455</v>
      </c>
      <c r="E57" s="61">
        <f t="shared" si="0"/>
        <v>89.2046761112261</v>
      </c>
      <c r="F57" s="62">
        <f>D57/C57*100</f>
        <v>98.295442057887</v>
      </c>
    </row>
    <row r="58" spans="1:6" s="119" customFormat="1" ht="37.5" customHeight="1">
      <c r="A58" s="116" t="s">
        <v>56</v>
      </c>
      <c r="B58" s="117">
        <v>3200</v>
      </c>
      <c r="C58" s="117">
        <v>2400</v>
      </c>
      <c r="D58" s="30">
        <v>4613.671</v>
      </c>
      <c r="E58" s="118">
        <f t="shared" si="0"/>
        <v>144.17721875</v>
      </c>
      <c r="F58" s="88">
        <f>D58/C58*100</f>
        <v>192.23629166666666</v>
      </c>
    </row>
    <row r="59" spans="1:6" ht="27" customHeight="1">
      <c r="A59" s="93" t="s">
        <v>13</v>
      </c>
      <c r="B59" s="44">
        <f>B57+B58</f>
        <v>4697694.322</v>
      </c>
      <c r="C59" s="44">
        <f>C57+C58</f>
        <v>4262728.218</v>
      </c>
      <c r="D59" s="44">
        <f>D57+D58</f>
        <v>4192322.126</v>
      </c>
      <c r="E59" s="102">
        <f t="shared" si="0"/>
        <v>89.24212259547697</v>
      </c>
      <c r="F59" s="103">
        <f>D59/C59*100</f>
        <v>98.34833260767833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2019-12-02T08:38:59Z</cp:lastPrinted>
  <dcterms:created xsi:type="dcterms:W3CDTF">2004-07-02T06:40:36Z</dcterms:created>
  <dcterms:modified xsi:type="dcterms:W3CDTF">2019-12-02T11:48:07Z</dcterms:modified>
  <cp:category/>
  <cp:version/>
  <cp:contentType/>
  <cp:contentStatus/>
</cp:coreProperties>
</file>