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'Укр'!$A$2:$F$47</definedName>
  </definedNames>
  <calcPr fullCalcOnLoad="1" refMode="R1C1"/>
</workbook>
</file>

<file path=xl/sharedStrings.xml><?xml version="1.0" encoding="utf-8"?>
<sst xmlns="http://schemas.openxmlformats.org/spreadsheetml/2006/main" count="98" uniqueCount="97">
  <si>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</si>
  <si>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</si>
  <si>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</si>
  <si>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</si>
  <si>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</si>
  <si>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</si>
  <si>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</si>
  <si>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</si>
  <si>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</si>
  <si>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</si>
  <si>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</si>
  <si>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</si>
  <si>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</si>
  <si>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</si>
  <si>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</si>
  <si>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</si>
  <si>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</si>
  <si>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</si>
  <si>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</si>
  <si>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</si>
  <si>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</si>
  <si>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</si>
  <si>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</si>
  <si>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</si>
  <si>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</si>
  <si>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</si>
  <si>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</si>
  <si>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</si>
  <si>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</si>
  <si>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</si>
  <si>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</si>
  <si>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</si>
  <si>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</si>
  <si>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</si>
  <si>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</si>
  <si>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</si>
  <si>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</si>
  <si>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</si>
  <si>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</si>
  <si>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</si>
  <si>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</si>
  <si>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</si>
  <si>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</si>
  <si>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</si>
  <si>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</si>
  <si>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</si>
  <si>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</si>
  <si>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</si>
  <si>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</si>
  <si>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</si>
  <si>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</si>
  <si>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</si>
  <si>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</si>
  <si>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</si>
  <si>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</si>
  <si>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</si>
  <si>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</si>
  <si>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</si>
  <si>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</si>
  <si>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</si>
  <si>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</si>
  <si>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</si>
  <si>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</si>
  <si>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</si>
  <si>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</si>
  <si>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</si>
  <si>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</si>
  <si>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</si>
  <si>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</si>
  <si>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</si>
  <si>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</si>
  <si>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</si>
  <si>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</si>
  <si>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</si>
  <si>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</si>
  <si>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</si>
  <si>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</si>
  <si>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</si>
  <si>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</si>
  <si>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</si>
  <si>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</si>
  <si>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</si>
  <si>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</si>
  <si>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</si>
  <si>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>План на           січень з урахуванням змін, 
тис. грн.</t>
  </si>
  <si>
    <t>Затверджено      на січень - березень з урахуванням змін, 
тис. грн.</t>
  </si>
  <si>
    <t>Утверждено  на январь - март с учетом изменений, тыс. грн.</t>
  </si>
  <si>
    <t>План на               январь с учетом изменений,       тыс. грн.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</si>
  <si>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</si>
  <si>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</si>
  <si>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</si>
  <si>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</si>
  <si>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</si>
  <si>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</si>
  <si>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Надійшло           з 01 січня            по 21 січня,            тис. грн.</t>
  </si>
  <si>
    <t xml:space="preserve">Поступило          с 01 января           по 21 января,
тыс. грн. </t>
  </si>
  <si>
    <t>Всього доходов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</si>
</sst>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8" fillId="0" borderId="12" xfId="0" applyFont="1" applyFill="1" applyBorder="1" applyAlignment="1">
      <alignment horizontal="left" vertical="top" wrapText="1"/>
    </xf>
    <xf numFmtId="0" fontId="58" fillId="0" borderId="12" xfId="0" applyFont="1" applyBorder="1" applyAlignment="1">
      <alignment vertical="top" wrapText="1"/>
    </xf>
    <xf numFmtId="49" fontId="58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8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top" wrapText="1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SheetLayoutView="100" workbookViewId="0" topLeftCell="A40">
      <selection activeCell="F46" sqref="F46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4" t="s">
        <v>77</v>
      </c>
      <c r="B2" s="114"/>
      <c r="C2" s="114"/>
      <c r="D2" s="114"/>
      <c r="E2" s="114"/>
      <c r="F2" s="114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85</v>
      </c>
      <c r="C4" s="68" t="s">
        <v>84</v>
      </c>
      <c r="D4" s="69" t="s">
        <v>94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421490</v>
      </c>
      <c r="C7" s="43">
        <v>126900</v>
      </c>
      <c r="D7" s="45">
        <v>63533.902</v>
      </c>
      <c r="E7" s="46">
        <f>D7/B7*100</f>
        <v>15.073643977318559</v>
      </c>
      <c r="F7" s="47">
        <f>D7/C7*100</f>
        <v>50.066116627265565</v>
      </c>
    </row>
    <row r="8" spans="1:6" ht="15">
      <c r="A8" s="56" t="s">
        <v>48</v>
      </c>
      <c r="B8" s="48">
        <v>850</v>
      </c>
      <c r="C8" s="44"/>
      <c r="D8" s="45"/>
      <c r="E8" s="46"/>
      <c r="F8" s="47"/>
    </row>
    <row r="9" spans="1:6" ht="15">
      <c r="A9" s="55" t="s">
        <v>57</v>
      </c>
      <c r="B9" s="48">
        <v>36970</v>
      </c>
      <c r="C9" s="48">
        <v>12650</v>
      </c>
      <c r="D9" s="45">
        <v>549.413</v>
      </c>
      <c r="E9" s="46">
        <f aca="true" t="shared" si="0" ref="E9:E47">D9/B9*100</f>
        <v>1.4861049499594265</v>
      </c>
      <c r="F9" s="47">
        <f aca="true" t="shared" si="1" ref="F9:F39">D9/C9*100</f>
        <v>4.343185770750988</v>
      </c>
    </row>
    <row r="10" spans="1:6" ht="15">
      <c r="A10" s="56" t="s">
        <v>42</v>
      </c>
      <c r="B10" s="49">
        <f>B11+B15+B16</f>
        <v>157685</v>
      </c>
      <c r="C10" s="49">
        <f>C11+C15+C16</f>
        <v>55556</v>
      </c>
      <c r="D10" s="49">
        <f>D11+D15+D16</f>
        <v>29700.529</v>
      </c>
      <c r="E10" s="46">
        <f t="shared" si="0"/>
        <v>18.835354662777053</v>
      </c>
      <c r="F10" s="47">
        <f t="shared" si="1"/>
        <v>53.460524515803876</v>
      </c>
    </row>
    <row r="11" spans="1:6" s="12" customFormat="1" ht="15">
      <c r="A11" s="50" t="s">
        <v>22</v>
      </c>
      <c r="B11" s="51">
        <f>SUM(B12:B14)</f>
        <v>76395</v>
      </c>
      <c r="C11" s="52">
        <f>SUM(C12:C14)</f>
        <v>25945</v>
      </c>
      <c r="D11" s="52">
        <f>SUM(D12:D14)</f>
        <v>6817.916</v>
      </c>
      <c r="E11" s="46">
        <f t="shared" si="0"/>
        <v>8.924557889914261</v>
      </c>
      <c r="F11" s="47">
        <f t="shared" si="1"/>
        <v>26.278342647909035</v>
      </c>
    </row>
    <row r="12" spans="1:6" s="12" customFormat="1" ht="30.75">
      <c r="A12" s="50" t="s">
        <v>44</v>
      </c>
      <c r="B12" s="51">
        <v>7930</v>
      </c>
      <c r="C12" s="51">
        <v>5490</v>
      </c>
      <c r="D12" s="53">
        <v>1631.616</v>
      </c>
      <c r="E12" s="46">
        <f t="shared" si="0"/>
        <v>20.575233291298865</v>
      </c>
      <c r="F12" s="47">
        <f t="shared" si="1"/>
        <v>29.719781420765027</v>
      </c>
    </row>
    <row r="13" spans="1:6" s="12" customFormat="1" ht="15">
      <c r="A13" s="50" t="s">
        <v>23</v>
      </c>
      <c r="B13" s="51">
        <v>67740</v>
      </c>
      <c r="C13" s="51">
        <v>20150</v>
      </c>
      <c r="D13" s="53">
        <v>5006.401</v>
      </c>
      <c r="E13" s="46">
        <f t="shared" si="0"/>
        <v>7.390612636551521</v>
      </c>
      <c r="F13" s="47">
        <f t="shared" si="1"/>
        <v>24.845662531017368</v>
      </c>
    </row>
    <row r="14" spans="1:6" s="12" customFormat="1" ht="15">
      <c r="A14" s="50" t="s">
        <v>24</v>
      </c>
      <c r="B14" s="51">
        <v>725</v>
      </c>
      <c r="C14" s="51">
        <v>305</v>
      </c>
      <c r="D14" s="75">
        <v>179.899</v>
      </c>
      <c r="E14" s="46">
        <f t="shared" si="0"/>
        <v>24.813655172413792</v>
      </c>
      <c r="F14" s="47">
        <f t="shared" si="1"/>
        <v>58.983278688524585</v>
      </c>
    </row>
    <row r="15" spans="1:6" s="12" customFormat="1" ht="15">
      <c r="A15" s="54" t="s">
        <v>25</v>
      </c>
      <c r="B15" s="51">
        <v>130</v>
      </c>
      <c r="C15" s="51">
        <v>61</v>
      </c>
      <c r="D15" s="53">
        <v>8.776</v>
      </c>
      <c r="E15" s="46">
        <f t="shared" si="0"/>
        <v>6.750769230769231</v>
      </c>
      <c r="F15" s="47">
        <f t="shared" si="1"/>
        <v>14.38688524590164</v>
      </c>
    </row>
    <row r="16" spans="1:6" s="12" customFormat="1" ht="13.5" customHeight="1">
      <c r="A16" s="54" t="s">
        <v>73</v>
      </c>
      <c r="B16" s="51">
        <v>81160</v>
      </c>
      <c r="C16" s="51">
        <v>29550</v>
      </c>
      <c r="D16" s="53">
        <v>22873.837</v>
      </c>
      <c r="E16" s="46">
        <f t="shared" si="0"/>
        <v>28.18363356333169</v>
      </c>
      <c r="F16" s="47">
        <f t="shared" si="1"/>
        <v>77.4072318104907</v>
      </c>
    </row>
    <row r="17" spans="1:6" ht="15">
      <c r="A17" s="55" t="s">
        <v>27</v>
      </c>
      <c r="B17" s="48">
        <v>120</v>
      </c>
      <c r="C17" s="48">
        <v>40</v>
      </c>
      <c r="D17" s="43">
        <v>59.003</v>
      </c>
      <c r="E17" s="46">
        <f t="shared" si="0"/>
        <v>49.16916666666667</v>
      </c>
      <c r="F17" s="47">
        <f t="shared" si="1"/>
        <v>147.5075</v>
      </c>
    </row>
    <row r="18" spans="1:6" ht="15">
      <c r="A18" s="55" t="s">
        <v>53</v>
      </c>
      <c r="B18" s="48">
        <v>9138</v>
      </c>
      <c r="C18" s="48">
        <v>2910</v>
      </c>
      <c r="D18" s="45">
        <v>978.272</v>
      </c>
      <c r="E18" s="46">
        <f t="shared" si="0"/>
        <v>10.705537316699496</v>
      </c>
      <c r="F18" s="47">
        <f t="shared" si="1"/>
        <v>33.61759450171821</v>
      </c>
    </row>
    <row r="19" spans="1:6" ht="61.5">
      <c r="A19" s="55" t="s">
        <v>28</v>
      </c>
      <c r="B19" s="48">
        <v>2540</v>
      </c>
      <c r="C19" s="48">
        <v>840</v>
      </c>
      <c r="D19" s="45">
        <v>903.63</v>
      </c>
      <c r="E19" s="46">
        <f t="shared" si="0"/>
        <v>35.5759842519685</v>
      </c>
      <c r="F19" s="47">
        <f t="shared" si="1"/>
        <v>107.575</v>
      </c>
    </row>
    <row r="20" spans="1:6" ht="15">
      <c r="A20" s="55" t="s">
        <v>29</v>
      </c>
      <c r="B20" s="48">
        <v>109.2</v>
      </c>
      <c r="C20" s="48">
        <v>29</v>
      </c>
      <c r="D20" s="45">
        <v>16.367</v>
      </c>
      <c r="E20" s="46">
        <f t="shared" si="0"/>
        <v>14.988095238095239</v>
      </c>
      <c r="F20" s="47">
        <f t="shared" si="1"/>
        <v>56.43793103448276</v>
      </c>
    </row>
    <row r="21" spans="1:6" ht="15">
      <c r="A21" s="56" t="s">
        <v>30</v>
      </c>
      <c r="B21" s="48">
        <v>1400</v>
      </c>
      <c r="C21" s="48">
        <v>545</v>
      </c>
      <c r="D21" s="43">
        <v>975.978</v>
      </c>
      <c r="E21" s="46">
        <f t="shared" si="0"/>
        <v>69.71271428571428</v>
      </c>
      <c r="F21" s="47">
        <f t="shared" si="1"/>
        <v>179.07853211009171</v>
      </c>
    </row>
    <row r="22" spans="1:6" s="10" customFormat="1" ht="15">
      <c r="A22" s="57" t="s">
        <v>31</v>
      </c>
      <c r="B22" s="58">
        <f>B7+B8+B9+B10+B17+B18+B19+B20+B21</f>
        <v>630302.2</v>
      </c>
      <c r="C22" s="58">
        <f>C7+C8+C9+C10+C17+C18+C19+C20+C21</f>
        <v>199470</v>
      </c>
      <c r="D22" s="58">
        <f>D7+D8+D9+D10+D17+D18+D19+D20+D21</f>
        <v>96717.094</v>
      </c>
      <c r="E22" s="77">
        <f t="shared" si="0"/>
        <v>15.344559165428901</v>
      </c>
      <c r="F22" s="78">
        <f t="shared" si="1"/>
        <v>48.4870376497719</v>
      </c>
    </row>
    <row r="23" spans="1:6" ht="21" customHeight="1">
      <c r="A23" s="56" t="s">
        <v>32</v>
      </c>
      <c r="B23" s="48">
        <f>SUM(B25:B36)</f>
        <v>163151.815</v>
      </c>
      <c r="C23" s="44">
        <f>SUM(C25:C36)</f>
        <v>163151.815</v>
      </c>
      <c r="D23" s="44">
        <f>SUM(D25:D36)</f>
        <v>105923.82699999999</v>
      </c>
      <c r="E23" s="46">
        <f t="shared" si="0"/>
        <v>64.9234744952117</v>
      </c>
      <c r="F23" s="47">
        <f t="shared" si="1"/>
        <v>64.9234744952117</v>
      </c>
    </row>
    <row r="24" spans="1:6" ht="31.5" customHeight="1">
      <c r="A24" s="73" t="s">
        <v>93</v>
      </c>
      <c r="B24" s="48">
        <v>67933.2</v>
      </c>
      <c r="C24" s="44">
        <v>67933.2</v>
      </c>
      <c r="D24" s="44">
        <v>67933.2</v>
      </c>
      <c r="E24" s="46">
        <f t="shared" si="0"/>
        <v>100</v>
      </c>
      <c r="F24" s="47">
        <f t="shared" si="1"/>
        <v>100</v>
      </c>
    </row>
    <row r="25" spans="1:6" ht="35.25" customHeight="1">
      <c r="A25" s="73" t="s">
        <v>33</v>
      </c>
      <c r="B25" s="96">
        <v>38049.5</v>
      </c>
      <c r="C25" s="96">
        <v>38049.5</v>
      </c>
      <c r="D25" s="60">
        <v>38049.5</v>
      </c>
      <c r="E25" s="46">
        <f t="shared" si="0"/>
        <v>100</v>
      </c>
      <c r="F25" s="47">
        <f t="shared" si="1"/>
        <v>100</v>
      </c>
    </row>
    <row r="26" spans="1:6" ht="34.5" customHeight="1">
      <c r="A26" s="73" t="s">
        <v>34</v>
      </c>
      <c r="B26" s="96">
        <v>29883.7</v>
      </c>
      <c r="C26" s="96">
        <v>29883.7</v>
      </c>
      <c r="D26" s="60">
        <v>29883.7</v>
      </c>
      <c r="E26" s="46">
        <f t="shared" si="0"/>
        <v>100</v>
      </c>
      <c r="F26" s="47">
        <f t="shared" si="1"/>
        <v>100</v>
      </c>
    </row>
    <row r="27" spans="1:6" ht="295.5" customHeight="1">
      <c r="A27" s="88" t="s">
        <v>81</v>
      </c>
      <c r="B27" s="100">
        <v>44375.8</v>
      </c>
      <c r="C27" s="100">
        <v>44375.8</v>
      </c>
      <c r="D27" s="60"/>
      <c r="E27" s="46">
        <f t="shared" si="0"/>
        <v>0</v>
      </c>
      <c r="F27" s="47">
        <f t="shared" si="1"/>
        <v>0</v>
      </c>
    </row>
    <row r="28" spans="1:6" ht="99.75" customHeight="1">
      <c r="A28" s="97" t="s">
        <v>62</v>
      </c>
      <c r="B28" s="101">
        <v>90.6</v>
      </c>
      <c r="C28" s="101">
        <v>90.6</v>
      </c>
      <c r="D28" s="60"/>
      <c r="E28" s="46">
        <f t="shared" si="0"/>
        <v>0</v>
      </c>
      <c r="F28" s="47">
        <f t="shared" si="1"/>
        <v>0</v>
      </c>
    </row>
    <row r="29" spans="1:6" ht="286.5" customHeight="1">
      <c r="A29" s="98" t="s">
        <v>63</v>
      </c>
      <c r="B29" s="101">
        <v>44959.5</v>
      </c>
      <c r="C29" s="101">
        <v>44959.5</v>
      </c>
      <c r="D29" s="60">
        <v>36060.39</v>
      </c>
      <c r="E29" s="46">
        <f t="shared" si="0"/>
        <v>80.20638574717245</v>
      </c>
      <c r="F29" s="47">
        <f t="shared" si="1"/>
        <v>80.20638574717245</v>
      </c>
    </row>
    <row r="30" spans="1:6" ht="237" customHeight="1">
      <c r="A30" s="98" t="s">
        <v>82</v>
      </c>
      <c r="B30" s="101">
        <v>492.289</v>
      </c>
      <c r="C30" s="101">
        <v>492.289</v>
      </c>
      <c r="D30" s="60">
        <v>456.646</v>
      </c>
      <c r="E30" s="46">
        <f t="shared" si="0"/>
        <v>92.75974072140552</v>
      </c>
      <c r="F30" s="47">
        <f t="shared" si="1"/>
        <v>92.75974072140552</v>
      </c>
    </row>
    <row r="31" spans="1:6" ht="69" customHeight="1">
      <c r="A31" s="98" t="s">
        <v>79</v>
      </c>
      <c r="B31" s="101">
        <v>174.85</v>
      </c>
      <c r="C31" s="59">
        <v>174.85</v>
      </c>
      <c r="D31" s="60"/>
      <c r="E31" s="46">
        <f t="shared" si="0"/>
        <v>0</v>
      </c>
      <c r="F31" s="47">
        <f t="shared" si="1"/>
        <v>0</v>
      </c>
    </row>
    <row r="32" spans="1:6" ht="50.25" customHeight="1">
      <c r="A32" s="98" t="s">
        <v>89</v>
      </c>
      <c r="B32" s="101"/>
      <c r="C32" s="59"/>
      <c r="D32" s="60">
        <v>-6.344</v>
      </c>
      <c r="E32" s="46"/>
      <c r="F32" s="47"/>
    </row>
    <row r="33" spans="1:6" ht="67.5" customHeight="1">
      <c r="A33" s="98" t="s">
        <v>75</v>
      </c>
      <c r="B33" s="101">
        <v>166.038</v>
      </c>
      <c r="C33" s="101">
        <v>166.038</v>
      </c>
      <c r="D33" s="60"/>
      <c r="E33" s="46">
        <f t="shared" si="0"/>
        <v>0</v>
      </c>
      <c r="F33" s="47">
        <f t="shared" si="1"/>
        <v>0</v>
      </c>
    </row>
    <row r="34" spans="1:6" ht="63.75" customHeight="1">
      <c r="A34" s="98" t="s">
        <v>66</v>
      </c>
      <c r="B34" s="96">
        <v>3434.883</v>
      </c>
      <c r="C34" s="96">
        <v>3434.883</v>
      </c>
      <c r="D34" s="60"/>
      <c r="E34" s="46">
        <f t="shared" si="0"/>
        <v>0</v>
      </c>
      <c r="F34" s="47">
        <f t="shared" si="1"/>
        <v>0</v>
      </c>
    </row>
    <row r="35" spans="1:6" ht="81.75" customHeight="1">
      <c r="A35" s="98" t="s">
        <v>64</v>
      </c>
      <c r="B35" s="101">
        <v>1080.56</v>
      </c>
      <c r="C35" s="101">
        <v>1080.56</v>
      </c>
      <c r="D35" s="60">
        <v>1080.56</v>
      </c>
      <c r="E35" s="46">
        <f t="shared" si="0"/>
        <v>100</v>
      </c>
      <c r="F35" s="47">
        <f t="shared" si="1"/>
        <v>100</v>
      </c>
    </row>
    <row r="36" spans="1:6" ht="20.25" customHeight="1">
      <c r="A36" s="99" t="s">
        <v>65</v>
      </c>
      <c r="B36" s="96">
        <v>444.095</v>
      </c>
      <c r="C36" s="96">
        <v>444.095</v>
      </c>
      <c r="D36" s="60">
        <v>399.375</v>
      </c>
      <c r="E36" s="46">
        <f t="shared" si="0"/>
        <v>89.93008252738716</v>
      </c>
      <c r="F36" s="47">
        <f t="shared" si="1"/>
        <v>89.93008252738716</v>
      </c>
    </row>
    <row r="37" spans="1:6" s="10" customFormat="1" ht="15">
      <c r="A37" s="94" t="s">
        <v>35</v>
      </c>
      <c r="B37" s="58">
        <f>B22+B23</f>
        <v>793454.0149999999</v>
      </c>
      <c r="C37" s="61">
        <f>C22+C23</f>
        <v>362621.815</v>
      </c>
      <c r="D37" s="62">
        <f>D22+D23</f>
        <v>202640.92099999997</v>
      </c>
      <c r="E37" s="77">
        <f t="shared" si="0"/>
        <v>25.539088235630143</v>
      </c>
      <c r="F37" s="78">
        <f t="shared" si="1"/>
        <v>55.88216500433102</v>
      </c>
    </row>
    <row r="38" spans="1:6" ht="15">
      <c r="A38" s="94" t="s">
        <v>36</v>
      </c>
      <c r="B38" s="48"/>
      <c r="C38" s="61"/>
      <c r="D38" s="63"/>
      <c r="E38" s="46"/>
      <c r="F38" s="78"/>
    </row>
    <row r="39" spans="1:6" ht="15">
      <c r="A39" s="55" t="s">
        <v>26</v>
      </c>
      <c r="B39" s="48">
        <v>293</v>
      </c>
      <c r="C39" s="48">
        <v>50</v>
      </c>
      <c r="D39" s="63">
        <v>7.739</v>
      </c>
      <c r="E39" s="102">
        <f t="shared" si="0"/>
        <v>2.641296928327645</v>
      </c>
      <c r="F39" s="47">
        <f t="shared" si="1"/>
        <v>15.478</v>
      </c>
    </row>
    <row r="40" spans="1:6" ht="69" customHeight="1">
      <c r="A40" s="55" t="s">
        <v>37</v>
      </c>
      <c r="B40" s="48">
        <v>120</v>
      </c>
      <c r="C40" s="48">
        <v>20</v>
      </c>
      <c r="D40" s="48">
        <v>28.172</v>
      </c>
      <c r="E40" s="102">
        <f t="shared" si="0"/>
        <v>23.476666666666667</v>
      </c>
      <c r="F40" s="47">
        <f aca="true" t="shared" si="2" ref="F40:F47">D40/C40*100</f>
        <v>140.86</v>
      </c>
    </row>
    <row r="41" spans="1:6" s="15" customFormat="1" ht="81.75" customHeight="1">
      <c r="A41" s="93" t="s">
        <v>60</v>
      </c>
      <c r="B41" s="48">
        <v>50</v>
      </c>
      <c r="C41" s="48"/>
      <c r="D41" s="48">
        <v>30.198</v>
      </c>
      <c r="E41" s="102">
        <f t="shared" si="0"/>
        <v>60.39600000000001</v>
      </c>
      <c r="F41" s="47"/>
    </row>
    <row r="42" spans="1:6" s="14" customFormat="1" ht="39" customHeight="1">
      <c r="A42" s="55" t="s">
        <v>38</v>
      </c>
      <c r="B42" s="48">
        <v>1500</v>
      </c>
      <c r="C42" s="48">
        <v>500</v>
      </c>
      <c r="D42" s="48">
        <v>43.204</v>
      </c>
      <c r="E42" s="102">
        <f t="shared" si="0"/>
        <v>2.8802666666666665</v>
      </c>
      <c r="F42" s="47">
        <f t="shared" si="2"/>
        <v>8.6408</v>
      </c>
    </row>
    <row r="43" spans="1:6" s="14" customFormat="1" ht="15" customHeight="1">
      <c r="A43" s="55" t="s">
        <v>90</v>
      </c>
      <c r="B43" s="48"/>
      <c r="C43" s="48"/>
      <c r="D43" s="48">
        <v>25.829</v>
      </c>
      <c r="E43" s="102"/>
      <c r="F43" s="47"/>
    </row>
    <row r="44" spans="1:6" s="10" customFormat="1" ht="15">
      <c r="A44" s="74" t="s">
        <v>39</v>
      </c>
      <c r="B44" s="58">
        <f>SUM(B39:B42)</f>
        <v>1963</v>
      </c>
      <c r="C44" s="58">
        <f>SUM(C39:C42)</f>
        <v>570</v>
      </c>
      <c r="D44" s="58">
        <f>SUM(D39:D43)</f>
        <v>135.14200000000002</v>
      </c>
      <c r="E44" s="105">
        <f t="shared" si="0"/>
        <v>6.884462557310241</v>
      </c>
      <c r="F44" s="78">
        <f t="shared" si="2"/>
        <v>23.70912280701755</v>
      </c>
    </row>
    <row r="45" spans="1:6" s="76" customFormat="1" ht="15">
      <c r="A45" s="74" t="s">
        <v>40</v>
      </c>
      <c r="B45" s="58">
        <f>B37+B44</f>
        <v>795417.0149999999</v>
      </c>
      <c r="C45" s="58">
        <f>C37+C44</f>
        <v>363191.815</v>
      </c>
      <c r="D45" s="58">
        <f>D37+D44</f>
        <v>202776.06299999997</v>
      </c>
      <c r="E45" s="77">
        <f t="shared" si="0"/>
        <v>25.493050711267472</v>
      </c>
      <c r="F45" s="78">
        <f t="shared" si="2"/>
        <v>55.83167203258695</v>
      </c>
    </row>
    <row r="46" spans="1:6" s="112" customFormat="1" ht="46.5">
      <c r="A46" s="111" t="s">
        <v>45</v>
      </c>
      <c r="B46" s="103">
        <v>500</v>
      </c>
      <c r="C46" s="103"/>
      <c r="D46" s="44">
        <v>380.87304</v>
      </c>
      <c r="E46" s="102">
        <f t="shared" si="0"/>
        <v>76.174608</v>
      </c>
      <c r="F46" s="78"/>
    </row>
    <row r="47" spans="1:6" s="104" customFormat="1" ht="15">
      <c r="A47" s="56" t="s">
        <v>41</v>
      </c>
      <c r="B47" s="48">
        <f>B45+B46</f>
        <v>795917.0149999999</v>
      </c>
      <c r="C47" s="103">
        <f>C45+C46</f>
        <v>363191.815</v>
      </c>
      <c r="D47" s="48">
        <f>D45+D46</f>
        <v>203156.93603999997</v>
      </c>
      <c r="E47" s="46">
        <f t="shared" si="0"/>
        <v>25.524889179558503</v>
      </c>
      <c r="F47" s="47">
        <f t="shared" si="2"/>
        <v>55.93654032098713</v>
      </c>
    </row>
    <row r="48" spans="3:6" ht="12">
      <c r="C48" s="9"/>
      <c r="D48" s="22"/>
      <c r="E48" s="9"/>
      <c r="F48" s="9"/>
    </row>
    <row r="50" spans="1:2" ht="12">
      <c r="A50" s="16"/>
      <c r="B50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0">
      <selection activeCell="F48" sqref="F48"/>
    </sheetView>
  </sheetViews>
  <sheetFormatPr defaultColWidth="9.00390625" defaultRowHeight="12.75"/>
  <cols>
    <col min="1" max="1" width="44.7539062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7" width="10.125" style="1" customWidth="1"/>
    <col min="8" max="8" width="10.5039062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4" t="s">
        <v>78</v>
      </c>
      <c r="B2" s="114"/>
      <c r="C2" s="114"/>
      <c r="D2" s="114"/>
      <c r="E2" s="114"/>
      <c r="F2" s="114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86</v>
      </c>
      <c r="C4" s="31" t="s">
        <v>87</v>
      </c>
      <c r="D4" s="29" t="s">
        <v>95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421490</v>
      </c>
      <c r="C7" s="43">
        <v>126900</v>
      </c>
      <c r="D7" s="45">
        <v>63533.902</v>
      </c>
      <c r="E7" s="46">
        <f>D7/B7*100</f>
        <v>15.073643977318559</v>
      </c>
      <c r="F7" s="47">
        <f>D7/C7*100</f>
        <v>50.066116627265565</v>
      </c>
    </row>
    <row r="8" spans="1:6" ht="15">
      <c r="A8" s="79" t="s">
        <v>1</v>
      </c>
      <c r="B8" s="48">
        <v>850</v>
      </c>
      <c r="C8" s="44"/>
      <c r="D8" s="45"/>
      <c r="E8" s="46"/>
      <c r="F8" s="47"/>
    </row>
    <row r="9" spans="1:6" ht="15">
      <c r="A9" s="80" t="s">
        <v>58</v>
      </c>
      <c r="B9" s="48">
        <v>36970</v>
      </c>
      <c r="C9" s="48">
        <v>12650</v>
      </c>
      <c r="D9" s="45">
        <v>549.413</v>
      </c>
      <c r="E9" s="46">
        <f aca="true" t="shared" si="0" ref="E9:E37">D9/B9*100</f>
        <v>1.4861049499594265</v>
      </c>
      <c r="F9" s="47">
        <f aca="true" t="shared" si="1" ref="F9:F37">D9/C9*100</f>
        <v>4.343185770750988</v>
      </c>
    </row>
    <row r="10" spans="1:6" s="3" customFormat="1" ht="15">
      <c r="A10" s="79" t="s">
        <v>43</v>
      </c>
      <c r="B10" s="49">
        <f>B11+B15+B16</f>
        <v>157685</v>
      </c>
      <c r="C10" s="49">
        <f>C11+C15+C16</f>
        <v>55556</v>
      </c>
      <c r="D10" s="49">
        <f>D11+D15+D16</f>
        <v>29700.529</v>
      </c>
      <c r="E10" s="46">
        <f t="shared" si="0"/>
        <v>18.835354662777053</v>
      </c>
      <c r="F10" s="47">
        <f t="shared" si="1"/>
        <v>53.460524515803876</v>
      </c>
    </row>
    <row r="11" spans="1:6" s="13" customFormat="1" ht="15">
      <c r="A11" s="81" t="s">
        <v>46</v>
      </c>
      <c r="B11" s="51">
        <f>SUM(B12:B14)</f>
        <v>76395</v>
      </c>
      <c r="C11" s="52">
        <f>SUM(C12:C14)</f>
        <v>25945</v>
      </c>
      <c r="D11" s="52">
        <f>SUM(D12:D14)</f>
        <v>6817.916</v>
      </c>
      <c r="E11" s="46">
        <f t="shared" si="0"/>
        <v>8.924557889914261</v>
      </c>
      <c r="F11" s="47">
        <f t="shared" si="1"/>
        <v>26.278342647909035</v>
      </c>
    </row>
    <row r="12" spans="1:6" s="13" customFormat="1" ht="30.75">
      <c r="A12" s="82" t="s">
        <v>17</v>
      </c>
      <c r="B12" s="51">
        <v>7930</v>
      </c>
      <c r="C12" s="51">
        <v>5490</v>
      </c>
      <c r="D12" s="53">
        <v>1631.616</v>
      </c>
      <c r="E12" s="46">
        <f t="shared" si="0"/>
        <v>20.575233291298865</v>
      </c>
      <c r="F12" s="47">
        <f t="shared" si="1"/>
        <v>29.719781420765027</v>
      </c>
    </row>
    <row r="13" spans="1:6" s="13" customFormat="1" ht="15">
      <c r="A13" s="83" t="s">
        <v>55</v>
      </c>
      <c r="B13" s="51">
        <v>67740</v>
      </c>
      <c r="C13" s="51">
        <v>20150</v>
      </c>
      <c r="D13" s="53">
        <v>5006.401</v>
      </c>
      <c r="E13" s="46">
        <f t="shared" si="0"/>
        <v>7.390612636551521</v>
      </c>
      <c r="F13" s="47">
        <f t="shared" si="1"/>
        <v>24.845662531017368</v>
      </c>
    </row>
    <row r="14" spans="1:6" s="13" customFormat="1" ht="15">
      <c r="A14" s="81" t="s">
        <v>14</v>
      </c>
      <c r="B14" s="51">
        <v>725</v>
      </c>
      <c r="C14" s="51">
        <v>305</v>
      </c>
      <c r="D14" s="75">
        <v>179.899</v>
      </c>
      <c r="E14" s="46">
        <f t="shared" si="0"/>
        <v>24.813655172413792</v>
      </c>
      <c r="F14" s="47">
        <f t="shared" si="1"/>
        <v>58.983278688524585</v>
      </c>
    </row>
    <row r="15" spans="1:6" s="13" customFormat="1" ht="15">
      <c r="A15" s="84" t="s">
        <v>2</v>
      </c>
      <c r="B15" s="51">
        <v>130</v>
      </c>
      <c r="C15" s="51">
        <v>61</v>
      </c>
      <c r="D15" s="53">
        <v>8.776</v>
      </c>
      <c r="E15" s="46">
        <f t="shared" si="0"/>
        <v>6.750769230769231</v>
      </c>
      <c r="F15" s="47">
        <f t="shared" si="1"/>
        <v>14.38688524590164</v>
      </c>
    </row>
    <row r="16" spans="1:6" s="13" customFormat="1" ht="15">
      <c r="A16" s="84" t="s">
        <v>74</v>
      </c>
      <c r="B16" s="51">
        <v>81160</v>
      </c>
      <c r="C16" s="51">
        <v>29550</v>
      </c>
      <c r="D16" s="53">
        <v>22873.837</v>
      </c>
      <c r="E16" s="46">
        <f t="shared" si="0"/>
        <v>28.18363356333169</v>
      </c>
      <c r="F16" s="47">
        <f t="shared" si="1"/>
        <v>77.4072318104907</v>
      </c>
    </row>
    <row r="17" spans="1:6" ht="30.75" customHeight="1">
      <c r="A17" s="80" t="s">
        <v>9</v>
      </c>
      <c r="B17" s="48">
        <v>120</v>
      </c>
      <c r="C17" s="48">
        <v>40</v>
      </c>
      <c r="D17" s="43">
        <v>59.003</v>
      </c>
      <c r="E17" s="46">
        <f t="shared" si="0"/>
        <v>49.16916666666667</v>
      </c>
      <c r="F17" s="47">
        <f t="shared" si="1"/>
        <v>147.5075</v>
      </c>
    </row>
    <row r="18" spans="1:6" ht="30.75">
      <c r="A18" s="85" t="s">
        <v>54</v>
      </c>
      <c r="B18" s="48">
        <v>9138</v>
      </c>
      <c r="C18" s="48">
        <v>2910</v>
      </c>
      <c r="D18" s="45">
        <v>978.272</v>
      </c>
      <c r="E18" s="46">
        <f t="shared" si="0"/>
        <v>10.705537316699496</v>
      </c>
      <c r="F18" s="47">
        <f t="shared" si="1"/>
        <v>33.61759450171821</v>
      </c>
    </row>
    <row r="19" spans="1:6" ht="61.5">
      <c r="A19" s="85" t="s">
        <v>18</v>
      </c>
      <c r="B19" s="48">
        <v>2540</v>
      </c>
      <c r="C19" s="48">
        <v>840</v>
      </c>
      <c r="D19" s="45">
        <v>903.63</v>
      </c>
      <c r="E19" s="46">
        <f t="shared" si="0"/>
        <v>35.5759842519685</v>
      </c>
      <c r="F19" s="47">
        <f t="shared" si="1"/>
        <v>107.575</v>
      </c>
    </row>
    <row r="20" spans="1:6" ht="18" customHeight="1">
      <c r="A20" s="85" t="s">
        <v>3</v>
      </c>
      <c r="B20" s="48">
        <v>109.2</v>
      </c>
      <c r="C20" s="48">
        <v>29</v>
      </c>
      <c r="D20" s="45">
        <v>16.367</v>
      </c>
      <c r="E20" s="46">
        <f t="shared" si="0"/>
        <v>14.988095238095239</v>
      </c>
      <c r="F20" s="47">
        <f t="shared" si="1"/>
        <v>56.43793103448276</v>
      </c>
    </row>
    <row r="21" spans="1:6" ht="15" customHeight="1">
      <c r="A21" s="86" t="s">
        <v>15</v>
      </c>
      <c r="B21" s="48">
        <v>1400</v>
      </c>
      <c r="C21" s="48">
        <v>545</v>
      </c>
      <c r="D21" s="43">
        <v>975.978</v>
      </c>
      <c r="E21" s="46">
        <f t="shared" si="0"/>
        <v>69.71271428571428</v>
      </c>
      <c r="F21" s="47">
        <f t="shared" si="1"/>
        <v>179.07853211009171</v>
      </c>
    </row>
    <row r="22" spans="1:6" s="2" customFormat="1" ht="15">
      <c r="A22" s="87" t="s">
        <v>10</v>
      </c>
      <c r="B22" s="58">
        <f>B7+B8+B9+B10+B17+B18+B19+B20+B21</f>
        <v>630302.2</v>
      </c>
      <c r="C22" s="58">
        <f>C7+C8+C9+C10+C17+C18+C19+C20+C21</f>
        <v>199470</v>
      </c>
      <c r="D22" s="58">
        <f>D7+D8+D9+D10+D17+D18+D19+D20+D21</f>
        <v>96717.094</v>
      </c>
      <c r="E22" s="77">
        <f t="shared" si="0"/>
        <v>15.344559165428901</v>
      </c>
      <c r="F22" s="78">
        <f t="shared" si="1"/>
        <v>48.4870376497719</v>
      </c>
    </row>
    <row r="23" spans="1:6" s="2" customFormat="1" ht="15">
      <c r="A23" s="86" t="s">
        <v>47</v>
      </c>
      <c r="B23" s="48">
        <f>SUM(B25:B36)</f>
        <v>163151.815</v>
      </c>
      <c r="C23" s="44">
        <f>SUM(C25:C36)</f>
        <v>163151.815</v>
      </c>
      <c r="D23" s="44">
        <f>SUM(D25:D36)</f>
        <v>105923.82699999999</v>
      </c>
      <c r="E23" s="46">
        <f t="shared" si="0"/>
        <v>64.9234744952117</v>
      </c>
      <c r="F23" s="47">
        <f t="shared" si="1"/>
        <v>64.9234744952117</v>
      </c>
    </row>
    <row r="24" spans="1:6" s="2" customFormat="1" ht="30.75">
      <c r="A24" s="73" t="s">
        <v>93</v>
      </c>
      <c r="B24" s="48">
        <v>67933.2</v>
      </c>
      <c r="C24" s="44">
        <v>67933.2</v>
      </c>
      <c r="D24" s="44">
        <v>67933.2</v>
      </c>
      <c r="E24" s="46">
        <f t="shared" si="0"/>
        <v>100</v>
      </c>
      <c r="F24" s="47">
        <f t="shared" si="1"/>
        <v>100</v>
      </c>
    </row>
    <row r="25" spans="1:6" s="2" customFormat="1" ht="46.5">
      <c r="A25" s="88" t="s">
        <v>4</v>
      </c>
      <c r="B25" s="96">
        <v>38049.5</v>
      </c>
      <c r="C25" s="96">
        <v>38049.5</v>
      </c>
      <c r="D25" s="60">
        <v>38049.5</v>
      </c>
      <c r="E25" s="46">
        <f t="shared" si="0"/>
        <v>100</v>
      </c>
      <c r="F25" s="47">
        <f t="shared" si="1"/>
        <v>100</v>
      </c>
    </row>
    <row r="26" spans="1:7" s="2" customFormat="1" ht="37.5" customHeight="1">
      <c r="A26" s="88" t="s">
        <v>67</v>
      </c>
      <c r="B26" s="96">
        <v>29883.7</v>
      </c>
      <c r="C26" s="96">
        <v>29883.7</v>
      </c>
      <c r="D26" s="60">
        <v>29883.7</v>
      </c>
      <c r="E26" s="46">
        <f t="shared" si="0"/>
        <v>100</v>
      </c>
      <c r="F26" s="47">
        <f t="shared" si="1"/>
        <v>100</v>
      </c>
      <c r="G26" s="20"/>
    </row>
    <row r="27" spans="1:8" s="2" customFormat="1" ht="285" customHeight="1">
      <c r="A27" s="109" t="s">
        <v>88</v>
      </c>
      <c r="B27" s="100">
        <v>44375.8</v>
      </c>
      <c r="C27" s="100">
        <v>44375.8</v>
      </c>
      <c r="D27" s="107"/>
      <c r="E27" s="46">
        <f t="shared" si="0"/>
        <v>0</v>
      </c>
      <c r="F27" s="47">
        <f t="shared" si="1"/>
        <v>0</v>
      </c>
      <c r="G27" s="20"/>
      <c r="H27" s="110"/>
    </row>
    <row r="28" spans="1:7" s="2" customFormat="1" ht="102.75" customHeight="1">
      <c r="A28" s="89" t="s">
        <v>68</v>
      </c>
      <c r="B28" s="101">
        <v>90.6</v>
      </c>
      <c r="C28" s="101">
        <v>90.6</v>
      </c>
      <c r="D28" s="60"/>
      <c r="E28" s="46">
        <f t="shared" si="0"/>
        <v>0</v>
      </c>
      <c r="F28" s="47">
        <f t="shared" si="1"/>
        <v>0</v>
      </c>
      <c r="G28" s="20"/>
    </row>
    <row r="29" spans="1:6" s="2" customFormat="1" ht="294">
      <c r="A29" s="81" t="s">
        <v>69</v>
      </c>
      <c r="B29" s="101">
        <v>44959.5</v>
      </c>
      <c r="C29" s="101">
        <v>44959.5</v>
      </c>
      <c r="D29" s="60">
        <v>36060.39</v>
      </c>
      <c r="E29" s="46">
        <f t="shared" si="0"/>
        <v>80.20638574717245</v>
      </c>
      <c r="F29" s="47">
        <f t="shared" si="1"/>
        <v>80.20638574717245</v>
      </c>
    </row>
    <row r="30" spans="1:6" s="2" customFormat="1" ht="240.75" customHeight="1">
      <c r="A30" s="108" t="s">
        <v>83</v>
      </c>
      <c r="B30" s="101">
        <v>492.289</v>
      </c>
      <c r="C30" s="101">
        <v>492.289</v>
      </c>
      <c r="D30" s="60">
        <v>456.646</v>
      </c>
      <c r="E30" s="46">
        <f t="shared" si="0"/>
        <v>92.75974072140552</v>
      </c>
      <c r="F30" s="47">
        <f t="shared" si="1"/>
        <v>92.75974072140552</v>
      </c>
    </row>
    <row r="31" spans="1:6" s="2" customFormat="1" ht="70.5" customHeight="1">
      <c r="A31" s="90" t="s">
        <v>80</v>
      </c>
      <c r="B31" s="101">
        <v>174.85</v>
      </c>
      <c r="C31" s="59">
        <v>174.85</v>
      </c>
      <c r="D31" s="60"/>
      <c r="E31" s="46">
        <f t="shared" si="0"/>
        <v>0</v>
      </c>
      <c r="F31" s="47">
        <f t="shared" si="1"/>
        <v>0</v>
      </c>
    </row>
    <row r="32" spans="1:6" s="2" customFormat="1" ht="70.5" customHeight="1">
      <c r="A32" s="95" t="s">
        <v>91</v>
      </c>
      <c r="B32" s="101"/>
      <c r="C32" s="59"/>
      <c r="D32" s="60">
        <v>-6.344</v>
      </c>
      <c r="E32" s="46"/>
      <c r="F32" s="47"/>
    </row>
    <row r="33" spans="1:6" s="2" customFormat="1" ht="85.5" customHeight="1">
      <c r="A33" s="95" t="s">
        <v>76</v>
      </c>
      <c r="B33" s="101">
        <v>166.038</v>
      </c>
      <c r="C33" s="101">
        <v>166.038</v>
      </c>
      <c r="D33" s="60"/>
      <c r="E33" s="46">
        <f t="shared" si="0"/>
        <v>0</v>
      </c>
      <c r="F33" s="47">
        <f t="shared" si="1"/>
        <v>0</v>
      </c>
    </row>
    <row r="34" spans="1:6" s="2" customFormat="1" ht="66.75" customHeight="1">
      <c r="A34" s="90" t="s">
        <v>70</v>
      </c>
      <c r="B34" s="96">
        <v>3434.883</v>
      </c>
      <c r="C34" s="96">
        <v>3434.883</v>
      </c>
      <c r="D34" s="60"/>
      <c r="E34" s="46">
        <f t="shared" si="0"/>
        <v>0</v>
      </c>
      <c r="F34" s="47">
        <f t="shared" si="1"/>
        <v>0</v>
      </c>
    </row>
    <row r="35" spans="1:6" ht="84" customHeight="1">
      <c r="A35" s="91" t="s">
        <v>71</v>
      </c>
      <c r="B35" s="101">
        <v>1080.56</v>
      </c>
      <c r="C35" s="101">
        <v>1080.56</v>
      </c>
      <c r="D35" s="60">
        <v>1080.56</v>
      </c>
      <c r="E35" s="46">
        <f t="shared" si="0"/>
        <v>100</v>
      </c>
      <c r="F35" s="47">
        <f t="shared" si="1"/>
        <v>100</v>
      </c>
    </row>
    <row r="36" spans="1:6" ht="17.25" customHeight="1">
      <c r="A36" s="91" t="s">
        <v>72</v>
      </c>
      <c r="B36" s="96">
        <v>444.095</v>
      </c>
      <c r="C36" s="96">
        <v>444.095</v>
      </c>
      <c r="D36" s="60">
        <v>399.375</v>
      </c>
      <c r="E36" s="46">
        <f t="shared" si="0"/>
        <v>89.93008252738716</v>
      </c>
      <c r="F36" s="47">
        <f t="shared" si="1"/>
        <v>89.93008252738716</v>
      </c>
    </row>
    <row r="37" spans="1:6" ht="15">
      <c r="A37" s="92" t="s">
        <v>11</v>
      </c>
      <c r="B37" s="58">
        <f>B22+B23</f>
        <v>793454.0149999999</v>
      </c>
      <c r="C37" s="61">
        <f>C22+C23</f>
        <v>362621.815</v>
      </c>
      <c r="D37" s="62">
        <f>D22+D23</f>
        <v>202640.92099999997</v>
      </c>
      <c r="E37" s="77">
        <f t="shared" si="0"/>
        <v>25.539088235630143</v>
      </c>
      <c r="F37" s="78">
        <f t="shared" si="1"/>
        <v>55.88216500433102</v>
      </c>
    </row>
    <row r="38" spans="1:6" ht="15">
      <c r="A38" s="92" t="s">
        <v>12</v>
      </c>
      <c r="B38" s="48"/>
      <c r="C38" s="61"/>
      <c r="D38" s="63"/>
      <c r="E38" s="46"/>
      <c r="F38" s="78"/>
    </row>
    <row r="39" spans="1:6" s="11" customFormat="1" ht="21.75" customHeight="1">
      <c r="A39" s="85" t="s">
        <v>59</v>
      </c>
      <c r="B39" s="48">
        <v>293</v>
      </c>
      <c r="C39" s="48">
        <v>50</v>
      </c>
      <c r="D39" s="63">
        <v>7.739</v>
      </c>
      <c r="E39" s="102">
        <f>D39/B39*100</f>
        <v>2.641296928327645</v>
      </c>
      <c r="F39" s="47">
        <f aca="true" t="shared" si="2" ref="F39:F47">D39/C39*100</f>
        <v>15.478</v>
      </c>
    </row>
    <row r="40" spans="1:6" s="19" customFormat="1" ht="66.75" customHeight="1">
      <c r="A40" s="85" t="s">
        <v>16</v>
      </c>
      <c r="B40" s="48">
        <v>120</v>
      </c>
      <c r="C40" s="48">
        <v>20</v>
      </c>
      <c r="D40" s="48">
        <v>28.172</v>
      </c>
      <c r="E40" s="102">
        <f>D40/B40*100</f>
        <v>23.476666666666667</v>
      </c>
      <c r="F40" s="47">
        <f t="shared" si="2"/>
        <v>140.86</v>
      </c>
    </row>
    <row r="41" spans="1:6" s="24" customFormat="1" ht="77.25">
      <c r="A41" s="85" t="s">
        <v>61</v>
      </c>
      <c r="B41" s="48">
        <v>50</v>
      </c>
      <c r="C41" s="48"/>
      <c r="D41" s="48">
        <v>30.198</v>
      </c>
      <c r="E41" s="102">
        <f>D41/B41*100</f>
        <v>60.39600000000001</v>
      </c>
      <c r="F41" s="47"/>
    </row>
    <row r="42" spans="1:6" ht="37.5" customHeight="1">
      <c r="A42" s="85" t="s">
        <v>5</v>
      </c>
      <c r="B42" s="48">
        <v>1500</v>
      </c>
      <c r="C42" s="48">
        <v>500</v>
      </c>
      <c r="D42" s="48">
        <v>43.204</v>
      </c>
      <c r="E42" s="102">
        <f>D42/B42*100</f>
        <v>2.8802666666666665</v>
      </c>
      <c r="F42" s="47">
        <f t="shared" si="2"/>
        <v>8.6408</v>
      </c>
    </row>
    <row r="43" spans="1:6" ht="15">
      <c r="A43" s="85" t="s">
        <v>92</v>
      </c>
      <c r="B43" s="48"/>
      <c r="C43" s="48"/>
      <c r="D43" s="48">
        <v>25.829</v>
      </c>
      <c r="E43" s="102"/>
      <c r="F43" s="47"/>
    </row>
    <row r="44" spans="1:6" s="24" customFormat="1" ht="21" customHeight="1">
      <c r="A44" s="74" t="s">
        <v>6</v>
      </c>
      <c r="B44" s="48">
        <f>SUM(B39:B43)</f>
        <v>1963</v>
      </c>
      <c r="C44" s="48">
        <f>SUM(C39:C43)</f>
        <v>570</v>
      </c>
      <c r="D44" s="48">
        <f>SUM(D39:D43)</f>
        <v>135.14200000000002</v>
      </c>
      <c r="E44" s="102">
        <f>D44/B44*100</f>
        <v>6.884462557310241</v>
      </c>
      <c r="F44" s="47">
        <f t="shared" si="2"/>
        <v>23.70912280701755</v>
      </c>
    </row>
    <row r="45" spans="1:6" s="24" customFormat="1" ht="15">
      <c r="A45" s="74" t="s">
        <v>96</v>
      </c>
      <c r="B45" s="48">
        <f>B37+B44</f>
        <v>795417.0149999999</v>
      </c>
      <c r="C45" s="48">
        <f>C37+C44</f>
        <v>363191.815</v>
      </c>
      <c r="D45" s="48">
        <f>D37+D44</f>
        <v>202776.06299999997</v>
      </c>
      <c r="E45" s="46">
        <f>D45/B45*100</f>
        <v>25.493050711267472</v>
      </c>
      <c r="F45" s="47">
        <f t="shared" si="2"/>
        <v>55.83167203258695</v>
      </c>
    </row>
    <row r="46" spans="1:6" s="24" customFormat="1" ht="54" customHeight="1">
      <c r="A46" s="113" t="s">
        <v>56</v>
      </c>
      <c r="B46" s="103">
        <v>500</v>
      </c>
      <c r="C46" s="103"/>
      <c r="D46" s="44">
        <v>380.87304</v>
      </c>
      <c r="E46" s="46">
        <f>D46/B46*100</f>
        <v>76.174608</v>
      </c>
      <c r="F46" s="47"/>
    </row>
    <row r="47" spans="1:6" ht="15">
      <c r="A47" s="106" t="s">
        <v>13</v>
      </c>
      <c r="B47" s="48">
        <f>B45+B46</f>
        <v>795917.0149999999</v>
      </c>
      <c r="C47" s="103">
        <f>C45+C46</f>
        <v>363191.815</v>
      </c>
      <c r="D47" s="48">
        <f>D45+D46</f>
        <v>203156.93603999997</v>
      </c>
      <c r="E47" s="46">
        <f>D47/B47*100</f>
        <v>25.524889179558503</v>
      </c>
      <c r="F47" s="47">
        <f t="shared" si="2"/>
        <v>55.93654032098713</v>
      </c>
    </row>
    <row r="48" spans="1:6" ht="15">
      <c r="A48" s="27"/>
      <c r="C48" s="1"/>
      <c r="F48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2019-01-21T09:30:26Z</cp:lastPrinted>
  <dcterms:created xsi:type="dcterms:W3CDTF">2004-07-02T06:40:36Z</dcterms:created>
  <dcterms:modified xsi:type="dcterms:W3CDTF">2019-01-21T09:32:30Z</dcterms:modified>
  <cp:category/>
  <cp:version/>
  <cp:contentType/>
  <cp:contentStatus/>
</cp:coreProperties>
</file>