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8" windowWidth="11340" windowHeight="6240" activeTab="1"/>
  </bookViews>
  <sheets>
    <sheet name="Укр" sheetId="1" r:id="rId1"/>
    <sheet name="Рус" sheetId="2" r:id="rId2"/>
  </sheets>
  <definedNames>
    <definedName name="_xlnm.Print_Area" localSheetId="0">'Укр'!$A$2:$F$52</definedName>
  </definedNames>
  <calcPr fullCalcOnLoad="1" refMode="R1C1"/>
</workbook>
</file>

<file path=xl/sharedStrings.xml><?xml version="1.0" encoding="utf-8"?>
<sst xmlns="http://schemas.openxmlformats.org/spreadsheetml/2006/main" count="130" uniqueCount="118">
  <si>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</si>
  <si>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</si>
  <si>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</si>
  <si>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</si>
  <si>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</si>
  <si>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</si>
  <si>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</si>
  <si>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</si>
  <si>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</si>
  <si>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</si>
  <si>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</si>
  <si>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</si>
  <si>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</si>
  <si>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</si>
  <si>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</si>
  <si>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</si>
  <si>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</si>
  <si>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</si>
  <si>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</si>
  <si>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</si>
  <si>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</si>
  <si>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</si>
  <si>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</si>
  <si>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</si>
  <si>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</si>
  <si>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</si>
  <si>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</si>
  <si>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</si>
  <si>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</si>
  <si>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</si>
  <si>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</si>
  <si>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</si>
  <si>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</si>
  <si>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</si>
  <si>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</si>
  <si>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</si>
  <si>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</si>
  <si>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</si>
  <si>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</si>
  <si>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</si>
  <si>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</si>
  <si>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</si>
  <si>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</si>
  <si>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</si>
  <si>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</si>
  <si>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</si>
  <si>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</si>
  <si>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</si>
  <si>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</si>
  <si>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</si>
  <si>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</si>
  <si>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</si>
  <si>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</si>
  <si>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</si>
  <si>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</si>
  <si>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</si>
  <si>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</si>
  <si>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</si>
  <si>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</si>
  <si>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Відсотки за користуванням довгостроковим кредитом, що надається молодим сім"ям та одиноким молодим громадянам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</si>
  <si>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</si>
  <si>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</si>
  <si>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</si>
  <si>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</si>
  <si>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</si>
  <si>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</si>
  <si>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</si>
  <si>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</si>
  <si>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</si>
  <si>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</si>
  <si>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</si>
  <si>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</si>
  <si>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</si>
  <si>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</si>
  <si>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</si>
  <si>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</si>
  <si>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</si>
  <si>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</si>
  <si>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</si>
  <si>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</si>
  <si>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</si>
  <si>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</si>
  <si>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</si>
  <si>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Плата за размещение временно свободных средств местных бюджетов</t>
  </si>
  <si>
    <t>Плата за розміщення тимчасово вільних коштів місцевих бюджетів</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</si>
  <si>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</si>
  <si>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</si>
  <si>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</si>
  <si>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Субвенция из государственного бюджета местным бюджетам на возмещение стоимости лекарственных средств для лечения отдельных заболеваний</t>
  </si>
  <si>
    <t xml:space="preserve">Акцизный налог </t>
  </si>
  <si>
    <r>
      <t>Субвенція з державного бюджету місцевим бюджетам на надання державної підтримки особам з особливими освітніми потребами</t>
    </r>
  </si>
  <si>
    <t>Cубвенция из государственного бюджета местным бюджетам на предоставление государственной поддержки лицам с особенными образовательными потребностям</t>
  </si>
  <si>
    <t>Субвенція з державного бюджету місцевим бюджетам на здійснення заходів щодо соціально-економічного розвитку окремих територій</t>
  </si>
  <si>
    <t>Субвенция из государственного бюджета местным бюджетам на осуществление мероприятий по социально-экономическому развитию отдельных территорий</t>
  </si>
  <si>
    <t>Налог с собственников транспортных средств и других самоходных машин и механизмов</t>
  </si>
  <si>
    <t>Податок з власників транспортних засобів та інших самохідних машин і механізмів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</si>
  <si>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</si>
  <si>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</si>
  <si>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Субвенция из государственного бюджета местным бюджетам на погашение разницы между фактической стоимостью тепловой энергии, услуг по централизованному отоплению, снабжению горячей воды, централизованного водоснабжения и водоотвода, снабжения холодной воды и водоотводы(с использованием внутридомовых систем), которые производились, транспортировались и поставлялись населению и/или другим предприятиям теплоснабжения, централизованного питьевого водоснабжения и водоотводы, которые оказывают населению такие услуги, и тарифами, которые утверждались и/или соглашались органами государственной власти или местного самоуправления</t>
  </si>
  <si>
    <t>Субвенция из государственного бюджета местным бюджетам на выплату денежной компенсации за надлежащие для получения жилые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</si>
  <si>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План на           січень - липень   з урахуванням змін, 
тис. грн.</t>
  </si>
  <si>
    <t>План на
 январь- июль с учетом изменений, тыс. грн.</t>
  </si>
  <si>
    <t>в 2.8 р.б.</t>
  </si>
  <si>
    <t>в 3.8 р.б.</t>
  </si>
  <si>
    <t>Экологический налог</t>
  </si>
  <si>
    <t>в 10 р.б.</t>
  </si>
  <si>
    <t>в 5.6 р.б.</t>
  </si>
  <si>
    <t>в 25.8 р.б.</t>
  </si>
  <si>
    <t>в 18.6 р.б.</t>
  </si>
  <si>
    <t xml:space="preserve">Надійшло з
 01 січня по 
31 липня            тис. грн. </t>
  </si>
  <si>
    <t xml:space="preserve">Поступило          с 01 января
по 31 июля,
тыс. грн. </t>
  </si>
  <si>
    <t>в 3.1 р.б.</t>
  </si>
  <si>
    <t>в 2.9 р.б.</t>
  </si>
  <si>
    <t>в 5.1 р.б.</t>
  </si>
  <si>
    <t>в 2 р.б.</t>
  </si>
  <si>
    <t>в 4 р.б.</t>
  </si>
  <si>
    <t>Ежемесячная информация о поступлениях в городской бюджет г. Николаева 
за  2017 год                                                                 
(без собственных поступлений бюджетных учреждений )</t>
  </si>
  <si>
    <t>Щомісячна інформація про надходження  до  міського бюджету м.Миколаєва за  
2017 рік (без власних надходжень бюджетних установ)</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</si>
</sst>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59">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118">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197" fontId="19" fillId="0" borderId="12" xfId="0" applyNumberFormat="1" applyFont="1" applyFill="1" applyBorder="1" applyAlignment="1">
      <alignment/>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7" fontId="20" fillId="0" borderId="12" xfId="0" applyNumberFormat="1" applyFont="1" applyBorder="1" applyAlignment="1">
      <alignment horizontal="right"/>
    </xf>
    <xf numFmtId="197" fontId="19" fillId="0" borderId="12" xfId="0" applyNumberFormat="1" applyFont="1" applyBorder="1" applyAlignment="1">
      <alignment/>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0" fontId="16" fillId="0" borderId="12" xfId="0" applyFont="1" applyBorder="1" applyAlignment="1">
      <alignment vertical="top" wrapText="1"/>
    </xf>
    <xf numFmtId="197" fontId="17" fillId="0" borderId="12" xfId="0" applyNumberFormat="1" applyFont="1" applyBorder="1" applyAlignment="1">
      <alignment/>
    </xf>
    <xf numFmtId="197" fontId="17" fillId="0" borderId="12" xfId="0" applyNumberFormat="1" applyFont="1" applyBorder="1" applyAlignment="1">
      <alignment vertical="top" wrapText="1"/>
    </xf>
    <xf numFmtId="197" fontId="17" fillId="0" borderId="12" xfId="0" applyNumberFormat="1" applyFont="1" applyBorder="1" applyAlignment="1">
      <alignment wrapText="1"/>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7" fillId="0" borderId="12" xfId="0" applyFont="1" applyFill="1" applyBorder="1" applyAlignment="1">
      <alignmen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2" xfId="53" applyNumberFormat="1" applyFont="1" applyBorder="1" applyAlignment="1">
      <alignment horizontal="left" vertical="center" wrapText="1"/>
      <protection/>
    </xf>
    <xf numFmtId="0" fontId="19" fillId="0" borderId="12" xfId="0" applyFont="1" applyBorder="1" applyAlignment="1">
      <alignment horizontal="justify"/>
    </xf>
    <xf numFmtId="0" fontId="10" fillId="0" borderId="0" xfId="0" applyFont="1" applyFill="1" applyAlignment="1">
      <alignment/>
    </xf>
    <xf numFmtId="0" fontId="0" fillId="0" borderId="0" xfId="0" applyFont="1" applyFill="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8" fillId="0" borderId="12" xfId="0" applyFont="1" applyBorder="1" applyAlignment="1">
      <alignment vertical="center"/>
    </xf>
    <xf numFmtId="0" fontId="18" fillId="0" borderId="12" xfId="0" applyFont="1" applyBorder="1" applyAlignment="1">
      <alignment vertical="center" wrapText="1"/>
    </xf>
    <xf numFmtId="0" fontId="19" fillId="0" borderId="12" xfId="0" applyNumberFormat="1" applyFont="1" applyBorder="1" applyAlignment="1">
      <alignment vertical="center" wrapText="1"/>
    </xf>
    <xf numFmtId="0" fontId="19" fillId="0" borderId="12" xfId="0" applyNumberFormat="1" applyFont="1" applyFill="1" applyBorder="1" applyAlignment="1">
      <alignment vertical="center" wrapText="1"/>
    </xf>
    <xf numFmtId="0" fontId="21" fillId="0" borderId="12" xfId="0" applyNumberFormat="1" applyFont="1" applyBorder="1" applyAlignment="1">
      <alignment vertical="center" wrapText="1"/>
    </xf>
    <xf numFmtId="0" fontId="19" fillId="0" borderId="12" xfId="0" applyFont="1" applyBorder="1" applyAlignment="1">
      <alignment vertical="center" wrapText="1"/>
    </xf>
    <xf numFmtId="0" fontId="17" fillId="0" borderId="12" xfId="0" applyFont="1" applyBorder="1" applyAlignment="1">
      <alignment vertical="center" wrapText="1"/>
    </xf>
    <xf numFmtId="0" fontId="17" fillId="0" borderId="12" xfId="0" applyFont="1" applyBorder="1" applyAlignment="1">
      <alignment vertical="center"/>
    </xf>
    <xf numFmtId="0" fontId="16" fillId="0" borderId="12" xfId="0" applyFont="1" applyBorder="1" applyAlignment="1">
      <alignment vertical="center"/>
    </xf>
    <xf numFmtId="0" fontId="19" fillId="0" borderId="12" xfId="0" applyFont="1" applyBorder="1" applyAlignment="1">
      <alignment horizontal="left" vertical="center" wrapText="1"/>
    </xf>
    <xf numFmtId="0" fontId="20" fillId="0" borderId="12" xfId="0" applyFont="1" applyBorder="1" applyAlignment="1">
      <alignment horizontal="left" vertical="center" wrapText="1"/>
    </xf>
    <xf numFmtId="0" fontId="19" fillId="0" borderId="12" xfId="0" applyFont="1" applyBorder="1" applyAlignment="1">
      <alignment vertical="center"/>
    </xf>
    <xf numFmtId="0" fontId="19" fillId="0" borderId="12" xfId="0" applyFont="1" applyBorder="1" applyAlignment="1">
      <alignment horizontal="justify" vertical="center"/>
    </xf>
    <xf numFmtId="0" fontId="19" fillId="0" borderId="12" xfId="0" applyNumberFormat="1" applyFont="1" applyFill="1" applyBorder="1" applyAlignment="1">
      <alignment horizontal="left" vertical="center" wrapText="1"/>
    </xf>
    <xf numFmtId="0" fontId="20" fillId="0" borderId="12" xfId="0" applyNumberFormat="1" applyFont="1" applyBorder="1" applyAlignment="1">
      <alignment vertical="center" wrapText="1"/>
    </xf>
    <xf numFmtId="0" fontId="16" fillId="0" borderId="12" xfId="0" applyFont="1" applyBorder="1" applyAlignment="1">
      <alignment vertical="center" wrapText="1"/>
    </xf>
    <xf numFmtId="197" fontId="17" fillId="0" borderId="12" xfId="0" applyNumberFormat="1" applyFont="1" applyBorder="1" applyAlignment="1">
      <alignment vertical="center" wrapText="1"/>
    </xf>
    <xf numFmtId="0" fontId="17" fillId="0" borderId="12" xfId="0" applyNumberFormat="1" applyFont="1" applyBorder="1" applyAlignment="1">
      <alignment vertical="center" wrapText="1"/>
    </xf>
    <xf numFmtId="0" fontId="22" fillId="0" borderId="12" xfId="0" applyFont="1" applyFill="1" applyBorder="1" applyAlignment="1">
      <alignment vertical="center"/>
    </xf>
    <xf numFmtId="0" fontId="18" fillId="0" borderId="12" xfId="0" applyFont="1" applyFill="1" applyBorder="1" applyAlignment="1">
      <alignment vertical="center" wrapText="1"/>
    </xf>
    <xf numFmtId="197" fontId="18" fillId="0" borderId="12" xfId="0" applyNumberFormat="1" applyFont="1" applyFill="1" applyBorder="1" applyAlignment="1">
      <alignment/>
    </xf>
    <xf numFmtId="196" fontId="18" fillId="0" borderId="12" xfId="0" applyNumberFormat="1" applyFont="1" applyFill="1" applyBorder="1" applyAlignment="1">
      <alignment horizontal="right"/>
    </xf>
    <xf numFmtId="0" fontId="18" fillId="0" borderId="12" xfId="0" applyFont="1" applyFill="1" applyBorder="1" applyAlignment="1">
      <alignment horizontal="left" wrapText="1"/>
    </xf>
    <xf numFmtId="0" fontId="16"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5"/>
  <sheetViews>
    <sheetView zoomScale="90" zoomScaleNormal="90" zoomScaleSheetLayoutView="75" zoomScalePageLayoutView="0" workbookViewId="0" topLeftCell="A1">
      <selection activeCell="A4" sqref="A4"/>
    </sheetView>
  </sheetViews>
  <sheetFormatPr defaultColWidth="9.00390625" defaultRowHeight="12.75"/>
  <cols>
    <col min="1" max="1" width="42.00390625" style="0" customWidth="1"/>
    <col min="2" max="2" width="16.375" style="8" customWidth="1"/>
    <col min="3" max="3" width="16.00390625" style="0" customWidth="1"/>
    <col min="4" max="4" width="15.875" style="24" customWidth="1"/>
    <col min="5" max="5" width="15.875" style="0" customWidth="1"/>
    <col min="6" max="6" width="14.50390625" style="0" customWidth="1"/>
  </cols>
  <sheetData>
    <row r="1" spans="1:6" ht="12.75" customHeight="1">
      <c r="A1" s="7"/>
      <c r="B1" s="17"/>
      <c r="C1" s="7"/>
      <c r="D1" s="22"/>
      <c r="E1" s="7"/>
      <c r="F1" s="6"/>
    </row>
    <row r="2" spans="1:6" ht="35.25" customHeight="1">
      <c r="A2" s="117" t="s">
        <v>117</v>
      </c>
      <c r="B2" s="117"/>
      <c r="C2" s="117"/>
      <c r="D2" s="117"/>
      <c r="E2" s="117"/>
      <c r="F2" s="117"/>
    </row>
    <row r="3" spans="1:6" ht="15">
      <c r="A3" s="26"/>
      <c r="B3" s="71"/>
      <c r="C3" s="27"/>
      <c r="D3" s="72"/>
      <c r="E3" s="28"/>
      <c r="F3" s="29"/>
    </row>
    <row r="4" spans="1:6" ht="94.5" customHeight="1">
      <c r="A4" s="73" t="s">
        <v>26</v>
      </c>
      <c r="B4" s="74" t="s">
        <v>72</v>
      </c>
      <c r="C4" s="75" t="s">
        <v>100</v>
      </c>
      <c r="D4" s="76" t="s">
        <v>109</v>
      </c>
      <c r="E4" s="77" t="s">
        <v>73</v>
      </c>
      <c r="F4" s="78" t="s">
        <v>74</v>
      </c>
    </row>
    <row r="5" spans="1:6" ht="49.5" customHeight="1" hidden="1">
      <c r="A5" s="73"/>
      <c r="B5" s="74"/>
      <c r="C5" s="75"/>
      <c r="D5" s="76"/>
      <c r="E5" s="77"/>
      <c r="F5" s="78"/>
    </row>
    <row r="6" spans="1:6" ht="18" customHeight="1">
      <c r="A6" s="38" t="s">
        <v>27</v>
      </c>
      <c r="B6" s="39"/>
      <c r="C6" s="40"/>
      <c r="D6" s="41"/>
      <c r="E6" s="42"/>
      <c r="F6" s="43"/>
    </row>
    <row r="7" spans="1:6" ht="22.5" customHeight="1">
      <c r="A7" s="79" t="s">
        <v>28</v>
      </c>
      <c r="B7" s="44">
        <v>1217055</v>
      </c>
      <c r="C7" s="45">
        <v>700332</v>
      </c>
      <c r="D7" s="46">
        <v>724238.375</v>
      </c>
      <c r="E7" s="47">
        <f>D7/B7*100</f>
        <v>59.50744830759497</v>
      </c>
      <c r="F7" s="48">
        <f>D7/C7*100</f>
        <v>103.41357741756767</v>
      </c>
    </row>
    <row r="8" spans="1:6" ht="18" customHeight="1">
      <c r="A8" s="57" t="s">
        <v>62</v>
      </c>
      <c r="B8" s="49">
        <v>2140</v>
      </c>
      <c r="C8" s="45">
        <v>1292.6</v>
      </c>
      <c r="D8" s="46">
        <v>1456.413</v>
      </c>
      <c r="E8" s="47">
        <f aca="true" t="shared" si="0" ref="E8:E52">D8/B8*100</f>
        <v>68.05668224299065</v>
      </c>
      <c r="F8" s="48">
        <f aca="true" t="shared" si="1" ref="F8:F51">D8/C8*100</f>
        <v>112.67313940894323</v>
      </c>
    </row>
    <row r="9" spans="1:6" ht="18.75" customHeight="1">
      <c r="A9" s="56" t="s">
        <v>86</v>
      </c>
      <c r="B9" s="49">
        <v>195600</v>
      </c>
      <c r="C9" s="45">
        <v>104640</v>
      </c>
      <c r="D9" s="46">
        <v>103689.74</v>
      </c>
      <c r="E9" s="47">
        <f t="shared" si="0"/>
        <v>53.0111145194274</v>
      </c>
      <c r="F9" s="48">
        <f t="shared" si="1"/>
        <v>99.091876911315</v>
      </c>
    </row>
    <row r="10" spans="1:6" ht="15">
      <c r="A10" s="57" t="s">
        <v>54</v>
      </c>
      <c r="B10" s="50">
        <f>B11+B15+B17</f>
        <v>537438</v>
      </c>
      <c r="C10" s="50">
        <f>C11+C15+C17</f>
        <v>313246.45999999996</v>
      </c>
      <c r="D10" s="50">
        <f>D11+D15+D16+D17</f>
        <v>334872.28500000003</v>
      </c>
      <c r="E10" s="47">
        <f t="shared" si="0"/>
        <v>62.30900773670638</v>
      </c>
      <c r="F10" s="48">
        <f t="shared" si="1"/>
        <v>106.90377315038135</v>
      </c>
    </row>
    <row r="11" spans="1:6" s="12" customFormat="1" ht="15">
      <c r="A11" s="51" t="s">
        <v>29</v>
      </c>
      <c r="B11" s="52">
        <f>SUM(B12:B14)</f>
        <v>306758</v>
      </c>
      <c r="C11" s="53">
        <f>C12+C13+C14</f>
        <v>178016.88</v>
      </c>
      <c r="D11" s="53">
        <f>D12+D13+D14</f>
        <v>182034.729</v>
      </c>
      <c r="E11" s="47">
        <f t="shared" si="0"/>
        <v>59.34147732088486</v>
      </c>
      <c r="F11" s="48">
        <f t="shared" si="1"/>
        <v>102.25700450429194</v>
      </c>
    </row>
    <row r="12" spans="1:6" s="12" customFormat="1" ht="33" customHeight="1">
      <c r="A12" s="51" t="s">
        <v>56</v>
      </c>
      <c r="B12" s="52">
        <v>24108</v>
      </c>
      <c r="C12" s="53">
        <v>16200</v>
      </c>
      <c r="D12" s="54">
        <v>18465.861</v>
      </c>
      <c r="E12" s="47">
        <f t="shared" si="0"/>
        <v>76.5964036834246</v>
      </c>
      <c r="F12" s="48">
        <f t="shared" si="1"/>
        <v>113.9867962962963</v>
      </c>
    </row>
    <row r="13" spans="1:6" s="12" customFormat="1" ht="15">
      <c r="A13" s="51" t="s">
        <v>30</v>
      </c>
      <c r="B13" s="52">
        <v>280700</v>
      </c>
      <c r="C13" s="53">
        <v>161201.88</v>
      </c>
      <c r="D13" s="54">
        <v>161676.563</v>
      </c>
      <c r="E13" s="47">
        <f t="shared" si="0"/>
        <v>57.59763555397222</v>
      </c>
      <c r="F13" s="48">
        <f t="shared" si="1"/>
        <v>100.29446492807652</v>
      </c>
    </row>
    <row r="14" spans="1:6" s="12" customFormat="1" ht="15.75" customHeight="1">
      <c r="A14" s="51" t="s">
        <v>31</v>
      </c>
      <c r="B14" s="52">
        <v>1950</v>
      </c>
      <c r="C14" s="53">
        <v>615</v>
      </c>
      <c r="D14" s="87">
        <v>1892.305</v>
      </c>
      <c r="E14" s="47">
        <f t="shared" si="0"/>
        <v>97.04128205128205</v>
      </c>
      <c r="F14" s="48" t="s">
        <v>111</v>
      </c>
    </row>
    <row r="15" spans="1:6" s="12" customFormat="1" ht="18.75" customHeight="1">
      <c r="A15" s="55" t="s">
        <v>32</v>
      </c>
      <c r="B15" s="52">
        <v>250</v>
      </c>
      <c r="C15" s="53">
        <v>129.58</v>
      </c>
      <c r="D15" s="54">
        <v>186.026</v>
      </c>
      <c r="E15" s="47">
        <f t="shared" si="0"/>
        <v>74.4104</v>
      </c>
      <c r="F15" s="48">
        <f t="shared" si="1"/>
        <v>143.56073468127798</v>
      </c>
    </row>
    <row r="16" spans="1:6" s="12" customFormat="1" ht="54" customHeight="1">
      <c r="A16" s="55" t="s">
        <v>64</v>
      </c>
      <c r="B16" s="52"/>
      <c r="C16" s="53"/>
      <c r="D16" s="54">
        <v>-112.145</v>
      </c>
      <c r="E16" s="47"/>
      <c r="F16" s="48"/>
    </row>
    <row r="17" spans="1:6" s="12" customFormat="1" ht="18" customHeight="1">
      <c r="A17" s="55" t="s">
        <v>33</v>
      </c>
      <c r="B17" s="52">
        <v>230430</v>
      </c>
      <c r="C17" s="53">
        <v>135100</v>
      </c>
      <c r="D17" s="54">
        <v>152763.675</v>
      </c>
      <c r="E17" s="47">
        <f t="shared" si="0"/>
        <v>66.29504621794037</v>
      </c>
      <c r="F17" s="48">
        <f t="shared" si="1"/>
        <v>113.07451887490747</v>
      </c>
    </row>
    <row r="18" spans="1:6" ht="20.25" customHeight="1">
      <c r="A18" s="56" t="s">
        <v>35</v>
      </c>
      <c r="B18" s="49">
        <v>150</v>
      </c>
      <c r="C18" s="45">
        <v>85</v>
      </c>
      <c r="D18" s="44">
        <v>431.577</v>
      </c>
      <c r="E18" s="85" t="s">
        <v>112</v>
      </c>
      <c r="F18" s="48" t="s">
        <v>113</v>
      </c>
    </row>
    <row r="19" spans="1:6" ht="34.5" customHeight="1">
      <c r="A19" s="56" t="s">
        <v>76</v>
      </c>
      <c r="B19" s="49">
        <v>20500</v>
      </c>
      <c r="C19" s="45">
        <v>10910</v>
      </c>
      <c r="D19" s="46">
        <v>13400.89</v>
      </c>
      <c r="E19" s="47">
        <f t="shared" si="0"/>
        <v>65.37019512195121</v>
      </c>
      <c r="F19" s="48">
        <f t="shared" si="1"/>
        <v>122.83125572868927</v>
      </c>
    </row>
    <row r="20" spans="1:6" ht="69" customHeight="1">
      <c r="A20" s="56" t="s">
        <v>36</v>
      </c>
      <c r="B20" s="49">
        <v>10500</v>
      </c>
      <c r="C20" s="45">
        <v>6125</v>
      </c>
      <c r="D20" s="46">
        <v>6103.749</v>
      </c>
      <c r="E20" s="47">
        <f t="shared" si="0"/>
        <v>58.130942857142855</v>
      </c>
      <c r="F20" s="48">
        <f t="shared" si="1"/>
        <v>99.65304489795918</v>
      </c>
    </row>
    <row r="21" spans="1:6" ht="16.5" customHeight="1">
      <c r="A21" s="56" t="s">
        <v>37</v>
      </c>
      <c r="B21" s="49">
        <v>300</v>
      </c>
      <c r="C21" s="45">
        <v>162</v>
      </c>
      <c r="D21" s="46">
        <v>306.717</v>
      </c>
      <c r="E21" s="47">
        <f t="shared" si="0"/>
        <v>102.23899999999999</v>
      </c>
      <c r="F21" s="48">
        <f t="shared" si="1"/>
        <v>189.33148148148146</v>
      </c>
    </row>
    <row r="22" spans="1:6" ht="33.75" customHeight="1">
      <c r="A22" s="56" t="s">
        <v>84</v>
      </c>
      <c r="B22" s="49"/>
      <c r="C22" s="45"/>
      <c r="D22" s="46">
        <v>13448.219</v>
      </c>
      <c r="E22" s="47"/>
      <c r="F22" s="48"/>
    </row>
    <row r="23" spans="1:6" ht="22.5" customHeight="1">
      <c r="A23" s="57" t="s">
        <v>38</v>
      </c>
      <c r="B23" s="49">
        <v>3100</v>
      </c>
      <c r="C23" s="45">
        <v>1800</v>
      </c>
      <c r="D23" s="44">
        <v>5040.534</v>
      </c>
      <c r="E23" s="47">
        <f t="shared" si="0"/>
        <v>162.59787096774193</v>
      </c>
      <c r="F23" s="48" t="s">
        <v>102</v>
      </c>
    </row>
    <row r="24" spans="1:6" s="10" customFormat="1" ht="21.75" customHeight="1">
      <c r="A24" s="58" t="s">
        <v>39</v>
      </c>
      <c r="B24" s="59">
        <f>B7+B8+B9+B10++B18+B19+B20+B21+B23</f>
        <v>1986783</v>
      </c>
      <c r="C24" s="59">
        <f>C7+C8+C9+C10++C18+C19+C20+C21+C23</f>
        <v>1138593.06</v>
      </c>
      <c r="D24" s="59">
        <f>D7+D8+D9+D10+D18+D19+D20+D21+D22+D23</f>
        <v>1202988.499</v>
      </c>
      <c r="E24" s="92">
        <f t="shared" si="0"/>
        <v>60.54956676194633</v>
      </c>
      <c r="F24" s="93">
        <f t="shared" si="1"/>
        <v>105.65570274949683</v>
      </c>
    </row>
    <row r="25" spans="1:6" ht="23.25" customHeight="1">
      <c r="A25" s="57" t="s">
        <v>40</v>
      </c>
      <c r="B25" s="52">
        <f>B26+B27+B28+B29+B30+B31+B33+B35+B36+B34+B32+B37</f>
        <v>1656816.9339999997</v>
      </c>
      <c r="C25" s="53">
        <f>SUM(C26:C37)</f>
        <v>1089107.721</v>
      </c>
      <c r="D25" s="53">
        <f>SUM(D26:D36)</f>
        <v>1073313.2729999998</v>
      </c>
      <c r="E25" s="47">
        <f t="shared" si="0"/>
        <v>64.78164551401187</v>
      </c>
      <c r="F25" s="48">
        <f t="shared" si="1"/>
        <v>98.54978091740108</v>
      </c>
    </row>
    <row r="26" spans="1:6" ht="132.75" customHeight="1">
      <c r="A26" s="80" t="s">
        <v>41</v>
      </c>
      <c r="B26" s="52">
        <v>521582.3</v>
      </c>
      <c r="C26" s="60">
        <v>295979.866</v>
      </c>
      <c r="D26" s="61">
        <v>291582.938</v>
      </c>
      <c r="E26" s="47">
        <f t="shared" si="0"/>
        <v>55.903533919766836</v>
      </c>
      <c r="F26" s="48">
        <f t="shared" si="1"/>
        <v>98.51445030385953</v>
      </c>
    </row>
    <row r="27" spans="1:6" ht="146.25" customHeight="1">
      <c r="A27" s="80" t="s">
        <v>42</v>
      </c>
      <c r="B27" s="52">
        <v>299682.7</v>
      </c>
      <c r="C27" s="60">
        <v>277777.496</v>
      </c>
      <c r="D27" s="61">
        <v>277006.765</v>
      </c>
      <c r="E27" s="47">
        <f t="shared" si="0"/>
        <v>92.43335200864115</v>
      </c>
      <c r="F27" s="48">
        <f t="shared" si="1"/>
        <v>99.7225365585411</v>
      </c>
    </row>
    <row r="28" spans="1:6" ht="85.5" customHeight="1">
      <c r="A28" s="80" t="s">
        <v>43</v>
      </c>
      <c r="B28" s="52">
        <v>890.5</v>
      </c>
      <c r="C28" s="53">
        <v>519.4</v>
      </c>
      <c r="D28" s="61">
        <v>519.4</v>
      </c>
      <c r="E28" s="47">
        <f t="shared" si="0"/>
        <v>58.32678270634475</v>
      </c>
      <c r="F28" s="48">
        <f t="shared" si="1"/>
        <v>100</v>
      </c>
    </row>
    <row r="29" spans="1:6" ht="71.25" customHeight="1">
      <c r="A29" s="80" t="s">
        <v>87</v>
      </c>
      <c r="B29" s="52">
        <v>7133.3</v>
      </c>
      <c r="C29" s="53">
        <v>3170.4</v>
      </c>
      <c r="D29" s="61">
        <v>3170.4</v>
      </c>
      <c r="E29" s="47">
        <f t="shared" si="0"/>
        <v>44.445067500315425</v>
      </c>
      <c r="F29" s="48">
        <f t="shared" si="1"/>
        <v>100</v>
      </c>
    </row>
    <row r="30" spans="1:6" ht="36" customHeight="1">
      <c r="A30" s="80" t="s">
        <v>44</v>
      </c>
      <c r="B30" s="52">
        <v>375497</v>
      </c>
      <c r="C30" s="53">
        <v>246297.1</v>
      </c>
      <c r="D30" s="61">
        <v>246297.1</v>
      </c>
      <c r="E30" s="47">
        <f t="shared" si="0"/>
        <v>65.59229501167786</v>
      </c>
      <c r="F30" s="48">
        <f t="shared" si="1"/>
        <v>100</v>
      </c>
    </row>
    <row r="31" spans="1:6" ht="33.75" customHeight="1">
      <c r="A31" s="80" t="s">
        <v>45</v>
      </c>
      <c r="B31" s="52">
        <v>421623.7</v>
      </c>
      <c r="C31" s="53">
        <v>243535.738</v>
      </c>
      <c r="D31" s="61">
        <v>243535.738</v>
      </c>
      <c r="E31" s="47">
        <f t="shared" si="0"/>
        <v>57.76139671465338</v>
      </c>
      <c r="F31" s="48">
        <f t="shared" si="1"/>
        <v>100</v>
      </c>
    </row>
    <row r="32" spans="1:6" ht="69" customHeight="1">
      <c r="A32" s="80" t="s">
        <v>92</v>
      </c>
      <c r="B32" s="52">
        <v>8436.275</v>
      </c>
      <c r="C32" s="53">
        <v>4935</v>
      </c>
      <c r="D32" s="61">
        <v>4935</v>
      </c>
      <c r="E32" s="47">
        <f t="shared" si="0"/>
        <v>58.49738184210449</v>
      </c>
      <c r="F32" s="48">
        <f t="shared" si="1"/>
        <v>100</v>
      </c>
    </row>
    <row r="33" spans="1:6" ht="19.5" customHeight="1">
      <c r="A33" s="81" t="s">
        <v>46</v>
      </c>
      <c r="B33" s="52">
        <v>6169.15</v>
      </c>
      <c r="C33" s="60">
        <v>3347.187</v>
      </c>
      <c r="D33" s="61">
        <v>2961.025</v>
      </c>
      <c r="E33" s="47">
        <f t="shared" si="0"/>
        <v>47.99729298201535</v>
      </c>
      <c r="F33" s="48">
        <f t="shared" si="1"/>
        <v>88.46308855764558</v>
      </c>
    </row>
    <row r="34" spans="1:6" ht="69" customHeight="1">
      <c r="A34" s="89" t="s">
        <v>90</v>
      </c>
      <c r="B34" s="52">
        <v>409.585</v>
      </c>
      <c r="C34" s="60">
        <v>223.41</v>
      </c>
      <c r="D34" s="61">
        <v>223.41</v>
      </c>
      <c r="E34" s="47">
        <f t="shared" si="0"/>
        <v>54.545454545454554</v>
      </c>
      <c r="F34" s="48">
        <f t="shared" si="1"/>
        <v>100</v>
      </c>
    </row>
    <row r="35" spans="1:6" ht="225" customHeight="1">
      <c r="A35" s="82" t="s">
        <v>78</v>
      </c>
      <c r="B35" s="52">
        <v>4552.4</v>
      </c>
      <c r="C35" s="53">
        <v>2482.1</v>
      </c>
      <c r="D35" s="61">
        <v>2196.173</v>
      </c>
      <c r="E35" s="47">
        <f t="shared" si="0"/>
        <v>48.242092083296725</v>
      </c>
      <c r="F35" s="48">
        <f t="shared" si="1"/>
        <v>88.4804399500423</v>
      </c>
    </row>
    <row r="36" spans="1:6" ht="294.75" customHeight="1">
      <c r="A36" s="88" t="s">
        <v>85</v>
      </c>
      <c r="B36" s="52">
        <v>885.324</v>
      </c>
      <c r="C36" s="53">
        <v>885.324</v>
      </c>
      <c r="D36" s="61">
        <v>885.324</v>
      </c>
      <c r="E36" s="47">
        <f t="shared" si="0"/>
        <v>100</v>
      </c>
      <c r="F36" s="48">
        <f t="shared" si="1"/>
        <v>100</v>
      </c>
    </row>
    <row r="37" spans="1:6" ht="310.5" customHeight="1">
      <c r="A37" s="88" t="s">
        <v>96</v>
      </c>
      <c r="B37" s="52">
        <v>9954.7</v>
      </c>
      <c r="C37" s="53">
        <v>9954.7</v>
      </c>
      <c r="D37" s="61"/>
      <c r="E37" s="47"/>
      <c r="F37" s="48"/>
    </row>
    <row r="38" spans="1:6" s="10" customFormat="1" ht="28.5" customHeight="1">
      <c r="A38" s="64" t="s">
        <v>47</v>
      </c>
      <c r="B38" s="59">
        <f>B24+B25</f>
        <v>3643599.9339999994</v>
      </c>
      <c r="C38" s="62">
        <f>C24+C25</f>
        <v>2227700.781</v>
      </c>
      <c r="D38" s="63">
        <f>D24+D25</f>
        <v>2276301.772</v>
      </c>
      <c r="E38" s="92">
        <f t="shared" si="0"/>
        <v>62.47397665036844</v>
      </c>
      <c r="F38" s="93">
        <f t="shared" si="1"/>
        <v>102.18166602151044</v>
      </c>
    </row>
    <row r="39" spans="1:6" ht="24" customHeight="1">
      <c r="A39" s="64" t="s">
        <v>48</v>
      </c>
      <c r="B39" s="49"/>
      <c r="C39" s="62"/>
      <c r="D39" s="65"/>
      <c r="E39" s="47"/>
      <c r="F39" s="48"/>
    </row>
    <row r="40" spans="1:6" ht="42" customHeight="1">
      <c r="A40" s="56" t="s">
        <v>95</v>
      </c>
      <c r="B40" s="49"/>
      <c r="C40" s="62"/>
      <c r="D40" s="65">
        <v>2.642</v>
      </c>
      <c r="E40" s="47"/>
      <c r="F40" s="48"/>
    </row>
    <row r="41" spans="1:6" ht="57.75" customHeight="1">
      <c r="A41" s="56" t="s">
        <v>80</v>
      </c>
      <c r="B41" s="49"/>
      <c r="C41" s="62"/>
      <c r="D41" s="65">
        <v>-22.151</v>
      </c>
      <c r="E41" s="47"/>
      <c r="F41" s="48"/>
    </row>
    <row r="42" spans="1:6" ht="18.75" customHeight="1">
      <c r="A42" s="56" t="s">
        <v>34</v>
      </c>
      <c r="B42" s="49">
        <v>620</v>
      </c>
      <c r="C42" s="45">
        <v>392.45</v>
      </c>
      <c r="D42" s="65">
        <v>582.261</v>
      </c>
      <c r="E42" s="47">
        <f t="shared" si="0"/>
        <v>93.91306451612903</v>
      </c>
      <c r="F42" s="48">
        <f t="shared" si="1"/>
        <v>148.36565167537265</v>
      </c>
    </row>
    <row r="43" spans="1:6" ht="82.5" customHeight="1">
      <c r="A43" s="56" t="s">
        <v>49</v>
      </c>
      <c r="B43" s="49">
        <v>300</v>
      </c>
      <c r="C43" s="45">
        <v>175.8</v>
      </c>
      <c r="D43" s="49">
        <v>322.177</v>
      </c>
      <c r="E43" s="47">
        <f t="shared" si="0"/>
        <v>107.39233333333334</v>
      </c>
      <c r="F43" s="48">
        <f t="shared" si="1"/>
        <v>183.26336746302616</v>
      </c>
    </row>
    <row r="44" spans="1:6" s="15" customFormat="1" ht="76.5" customHeight="1">
      <c r="A44" s="83" t="s">
        <v>59</v>
      </c>
      <c r="B44" s="49">
        <v>71.74</v>
      </c>
      <c r="C44" s="45">
        <v>30</v>
      </c>
      <c r="D44" s="49">
        <v>115.48</v>
      </c>
      <c r="E44" s="47">
        <f t="shared" si="0"/>
        <v>160.97017005854477</v>
      </c>
      <c r="F44" s="48" t="s">
        <v>103</v>
      </c>
    </row>
    <row r="45" spans="1:6" s="14" customFormat="1" ht="48" customHeight="1">
      <c r="A45" s="56" t="s">
        <v>50</v>
      </c>
      <c r="B45" s="49">
        <v>500</v>
      </c>
      <c r="C45" s="45">
        <v>280</v>
      </c>
      <c r="D45" s="49">
        <v>2813.604</v>
      </c>
      <c r="E45" s="85" t="s">
        <v>106</v>
      </c>
      <c r="F45" s="48" t="s">
        <v>105</v>
      </c>
    </row>
    <row r="46" spans="1:6" s="21" customFormat="1" ht="39" customHeight="1">
      <c r="A46" s="66" t="s">
        <v>65</v>
      </c>
      <c r="B46" s="49">
        <v>2000</v>
      </c>
      <c r="C46" s="45">
        <v>1000</v>
      </c>
      <c r="D46" s="49"/>
      <c r="E46" s="85"/>
      <c r="F46" s="48"/>
    </row>
    <row r="47" spans="1:6" ht="17.25" customHeight="1">
      <c r="A47" s="56" t="s">
        <v>68</v>
      </c>
      <c r="B47" s="86">
        <v>500</v>
      </c>
      <c r="C47" s="67">
        <v>360</v>
      </c>
      <c r="D47" s="67">
        <v>9293.912</v>
      </c>
      <c r="E47" s="85" t="s">
        <v>108</v>
      </c>
      <c r="F47" s="48" t="s">
        <v>107</v>
      </c>
    </row>
    <row r="48" spans="1:6" ht="294" customHeight="1">
      <c r="A48" s="56" t="s">
        <v>97</v>
      </c>
      <c r="B48" s="86">
        <v>78941.346</v>
      </c>
      <c r="C48" s="67">
        <v>78941.346</v>
      </c>
      <c r="D48" s="67"/>
      <c r="E48" s="47"/>
      <c r="F48" s="48"/>
    </row>
    <row r="49" spans="1:6" s="10" customFormat="1" ht="26.25" customHeight="1">
      <c r="A49" s="84" t="s">
        <v>51</v>
      </c>
      <c r="B49" s="59">
        <f>SUM(B42:B48)</f>
        <v>82933.08600000001</v>
      </c>
      <c r="C49" s="59">
        <f>SUM(C42:C48)</f>
        <v>81179.596</v>
      </c>
      <c r="D49" s="59">
        <f>SUM(D40:D47)</f>
        <v>13107.925</v>
      </c>
      <c r="E49" s="92">
        <f t="shared" si="0"/>
        <v>15.805422940610214</v>
      </c>
      <c r="F49" s="93">
        <f t="shared" si="1"/>
        <v>16.146822164525183</v>
      </c>
    </row>
    <row r="50" spans="1:6" s="90" customFormat="1" ht="21" customHeight="1">
      <c r="A50" s="84" t="s">
        <v>52</v>
      </c>
      <c r="B50" s="59">
        <f>B38+B49</f>
        <v>3726533.0199999996</v>
      </c>
      <c r="C50" s="59">
        <f>C38+C49</f>
        <v>2308880.377</v>
      </c>
      <c r="D50" s="59">
        <f>D38+D49</f>
        <v>2289409.6969999997</v>
      </c>
      <c r="E50" s="92">
        <f t="shared" si="0"/>
        <v>61.435379338192476</v>
      </c>
      <c r="F50" s="93">
        <f t="shared" si="1"/>
        <v>99.15670468708738</v>
      </c>
    </row>
    <row r="51" spans="1:6" s="91" customFormat="1" ht="48" customHeight="1">
      <c r="A51" s="116" t="s">
        <v>58</v>
      </c>
      <c r="B51" s="114">
        <v>705.5</v>
      </c>
      <c r="C51" s="45">
        <v>352.75</v>
      </c>
      <c r="D51" s="45">
        <v>1418.257</v>
      </c>
      <c r="E51" s="85" t="s">
        <v>114</v>
      </c>
      <c r="F51" s="115" t="s">
        <v>115</v>
      </c>
    </row>
    <row r="52" spans="1:6" s="10" customFormat="1" ht="15">
      <c r="A52" s="58" t="s">
        <v>53</v>
      </c>
      <c r="B52" s="59">
        <f>B50+B51</f>
        <v>3727238.5199999996</v>
      </c>
      <c r="C52" s="68">
        <f>C50+C51</f>
        <v>2309233.127</v>
      </c>
      <c r="D52" s="59">
        <f>D50+D51</f>
        <v>2290827.954</v>
      </c>
      <c r="E52" s="92">
        <f t="shared" si="0"/>
        <v>61.46180185967815</v>
      </c>
      <c r="F52" s="93">
        <f>D52/C52*100</f>
        <v>99.20297466787554</v>
      </c>
    </row>
    <row r="53" spans="3:6" ht="12.75">
      <c r="C53" s="9"/>
      <c r="D53" s="23"/>
      <c r="E53" s="9"/>
      <c r="F53" s="9"/>
    </row>
    <row r="55" spans="1:2" ht="12.75">
      <c r="A55" s="16"/>
      <c r="B55" s="18"/>
    </row>
  </sheetData>
  <sheetProtection/>
  <mergeCells count="1">
    <mergeCell ref="A2:F2"/>
  </mergeCells>
  <printOptions/>
  <pageMargins left="0.708661417322835" right="0.708661417322835" top="0.748031496062992" bottom="0.748031496062992" header="0.31496062992126" footer="0.31496062992126"/>
  <pageSetup fitToHeight="3"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G53"/>
  <sheetViews>
    <sheetView tabSelected="1" zoomScale="90" zoomScaleNormal="90" zoomScalePageLayoutView="0" workbookViewId="0" topLeftCell="A1">
      <selection activeCell="A4" sqref="A4"/>
    </sheetView>
  </sheetViews>
  <sheetFormatPr defaultColWidth="9.125" defaultRowHeight="12.75"/>
  <cols>
    <col min="1" max="1" width="44.125" style="1" customWidth="1"/>
    <col min="2" max="2" width="14.625" style="1" customWidth="1"/>
    <col min="3" max="3" width="13.875" style="5" customWidth="1"/>
    <col min="4" max="4" width="16.625" style="1" customWidth="1"/>
    <col min="5" max="5" width="14.50390625" style="1" customWidth="1"/>
    <col min="6" max="6" width="14.50390625" style="4" customWidth="1"/>
    <col min="7" max="7" width="48.50390625" style="1" customWidth="1"/>
    <col min="8" max="16384" width="9.125" style="1" customWidth="1"/>
  </cols>
  <sheetData>
    <row r="1" spans="1:6" ht="28.5" customHeight="1">
      <c r="A1" s="7"/>
      <c r="B1" s="7"/>
      <c r="C1" s="7"/>
      <c r="D1" s="7"/>
      <c r="E1" s="7"/>
      <c r="F1" s="6"/>
    </row>
    <row r="2" spans="1:6" ht="29.25" customHeight="1">
      <c r="A2" s="117" t="s">
        <v>116</v>
      </c>
      <c r="B2" s="117"/>
      <c r="C2" s="117"/>
      <c r="D2" s="117"/>
      <c r="E2" s="117"/>
      <c r="F2" s="117"/>
    </row>
    <row r="3" spans="1:6" ht="29.25" customHeight="1">
      <c r="A3" s="26"/>
      <c r="B3" s="26"/>
      <c r="C3" s="27"/>
      <c r="D3" s="28"/>
      <c r="E3" s="28"/>
      <c r="F3" s="29"/>
    </row>
    <row r="4" spans="1:6" ht="98.25" customHeight="1">
      <c r="A4" s="30" t="s">
        <v>11</v>
      </c>
      <c r="B4" s="31" t="s">
        <v>67</v>
      </c>
      <c r="C4" s="32" t="s">
        <v>101</v>
      </c>
      <c r="D4" s="30" t="s">
        <v>110</v>
      </c>
      <c r="E4" s="33" t="s">
        <v>70</v>
      </c>
      <c r="F4" s="33" t="s">
        <v>71</v>
      </c>
    </row>
    <row r="5" spans="1:6" ht="0.75" customHeight="1" hidden="1">
      <c r="A5" s="34"/>
      <c r="B5" s="35"/>
      <c r="C5" s="36"/>
      <c r="D5" s="34"/>
      <c r="E5" s="37"/>
      <c r="F5" s="37"/>
    </row>
    <row r="6" spans="1:6" ht="18" customHeight="1">
      <c r="A6" s="38" t="s">
        <v>10</v>
      </c>
      <c r="B6" s="39"/>
      <c r="C6" s="40"/>
      <c r="D6" s="41"/>
      <c r="E6" s="42"/>
      <c r="F6" s="43"/>
    </row>
    <row r="7" spans="1:6" ht="19.5" customHeight="1">
      <c r="A7" s="94" t="s">
        <v>0</v>
      </c>
      <c r="B7" s="44">
        <v>1217055</v>
      </c>
      <c r="C7" s="45">
        <v>700332</v>
      </c>
      <c r="D7" s="46">
        <v>724238.375</v>
      </c>
      <c r="E7" s="47">
        <f>D7/B7*100</f>
        <v>59.50744830759497</v>
      </c>
      <c r="F7" s="48">
        <f>D7/C7*100</f>
        <v>103.41357741756767</v>
      </c>
    </row>
    <row r="8" spans="1:6" ht="18.75" customHeight="1">
      <c r="A8" s="94" t="s">
        <v>1</v>
      </c>
      <c r="B8" s="49">
        <v>2140</v>
      </c>
      <c r="C8" s="45">
        <v>1292.6</v>
      </c>
      <c r="D8" s="46">
        <v>1456.413</v>
      </c>
      <c r="E8" s="47">
        <f aca="true" t="shared" si="0" ref="E8:E52">D8/B8*100</f>
        <v>68.05668224299065</v>
      </c>
      <c r="F8" s="48">
        <f aca="true" t="shared" si="1" ref="F8:F52">D8/C8*100</f>
        <v>112.67313940894323</v>
      </c>
    </row>
    <row r="9" spans="1:6" ht="18.75" customHeight="1">
      <c r="A9" s="95" t="s">
        <v>89</v>
      </c>
      <c r="B9" s="49">
        <v>195600</v>
      </c>
      <c r="C9" s="45">
        <v>104640</v>
      </c>
      <c r="D9" s="46">
        <v>103689.74</v>
      </c>
      <c r="E9" s="47">
        <f t="shared" si="0"/>
        <v>53.0111145194274</v>
      </c>
      <c r="F9" s="48">
        <f t="shared" si="1"/>
        <v>99.091876911315</v>
      </c>
    </row>
    <row r="10" spans="1:6" s="3" customFormat="1" ht="17.25" customHeight="1">
      <c r="A10" s="94" t="s">
        <v>55</v>
      </c>
      <c r="B10" s="50">
        <f>B11+B15+B17</f>
        <v>537438</v>
      </c>
      <c r="C10" s="50">
        <f>C11+C15+C17</f>
        <v>313246.45999999996</v>
      </c>
      <c r="D10" s="50">
        <f>D11+D15+D16+D17</f>
        <v>334872.28500000003</v>
      </c>
      <c r="E10" s="47">
        <f t="shared" si="0"/>
        <v>62.30900773670638</v>
      </c>
      <c r="F10" s="48">
        <f t="shared" si="1"/>
        <v>106.90377315038135</v>
      </c>
    </row>
    <row r="11" spans="1:6" s="13" customFormat="1" ht="15">
      <c r="A11" s="96" t="s">
        <v>60</v>
      </c>
      <c r="B11" s="52">
        <f>SUM(B12:B14)</f>
        <v>306758</v>
      </c>
      <c r="C11" s="53">
        <f>C12+C13+C14</f>
        <v>178016.88</v>
      </c>
      <c r="D11" s="53">
        <f>D12+D13+D14</f>
        <v>182034.729</v>
      </c>
      <c r="E11" s="47">
        <f t="shared" si="0"/>
        <v>59.34147732088486</v>
      </c>
      <c r="F11" s="48">
        <f t="shared" si="1"/>
        <v>102.25700450429194</v>
      </c>
    </row>
    <row r="12" spans="1:6" s="13" customFormat="1" ht="33" customHeight="1">
      <c r="A12" s="97" t="s">
        <v>24</v>
      </c>
      <c r="B12" s="52">
        <v>24108</v>
      </c>
      <c r="C12" s="53">
        <v>16200</v>
      </c>
      <c r="D12" s="54">
        <v>18465.861</v>
      </c>
      <c r="E12" s="47">
        <f t="shared" si="0"/>
        <v>76.5964036834246</v>
      </c>
      <c r="F12" s="48">
        <f t="shared" si="1"/>
        <v>113.9867962962963</v>
      </c>
    </row>
    <row r="13" spans="1:6" s="13" customFormat="1" ht="15">
      <c r="A13" s="98" t="s">
        <v>79</v>
      </c>
      <c r="B13" s="52">
        <v>280700</v>
      </c>
      <c r="C13" s="53">
        <v>161201.88</v>
      </c>
      <c r="D13" s="54">
        <v>161676.563</v>
      </c>
      <c r="E13" s="47">
        <f t="shared" si="0"/>
        <v>57.59763555397222</v>
      </c>
      <c r="F13" s="48">
        <f t="shared" si="1"/>
        <v>100.29446492807652</v>
      </c>
    </row>
    <row r="14" spans="1:6" s="13" customFormat="1" ht="15">
      <c r="A14" s="96" t="s">
        <v>18</v>
      </c>
      <c r="B14" s="52">
        <v>1950</v>
      </c>
      <c r="C14" s="53">
        <v>615</v>
      </c>
      <c r="D14" s="87">
        <v>1892.305</v>
      </c>
      <c r="E14" s="47">
        <f t="shared" si="0"/>
        <v>97.04128205128205</v>
      </c>
      <c r="F14" s="48" t="s">
        <v>111</v>
      </c>
    </row>
    <row r="15" spans="1:6" s="13" customFormat="1" ht="18" customHeight="1">
      <c r="A15" s="99" t="s">
        <v>2</v>
      </c>
      <c r="B15" s="52">
        <v>250</v>
      </c>
      <c r="C15" s="53">
        <v>129.58</v>
      </c>
      <c r="D15" s="54">
        <v>186.026</v>
      </c>
      <c r="E15" s="47">
        <f t="shared" si="0"/>
        <v>74.4104</v>
      </c>
      <c r="F15" s="48">
        <f t="shared" si="1"/>
        <v>143.56073468127798</v>
      </c>
    </row>
    <row r="16" spans="1:6" s="13" customFormat="1" ht="54" customHeight="1">
      <c r="A16" s="99" t="s">
        <v>63</v>
      </c>
      <c r="B16" s="52"/>
      <c r="C16" s="53"/>
      <c r="D16" s="54">
        <v>-112.145</v>
      </c>
      <c r="E16" s="47"/>
      <c r="F16" s="48"/>
    </row>
    <row r="17" spans="1:6" s="13" customFormat="1" ht="15">
      <c r="A17" s="99" t="s">
        <v>20</v>
      </c>
      <c r="B17" s="52">
        <v>230430</v>
      </c>
      <c r="C17" s="53">
        <v>135100</v>
      </c>
      <c r="D17" s="54">
        <v>152763.675</v>
      </c>
      <c r="E17" s="47">
        <f t="shared" si="0"/>
        <v>66.29504621794037</v>
      </c>
      <c r="F17" s="48">
        <f t="shared" si="1"/>
        <v>113.07451887490747</v>
      </c>
    </row>
    <row r="18" spans="1:6" ht="17.25" customHeight="1">
      <c r="A18" s="94" t="s">
        <v>12</v>
      </c>
      <c r="B18" s="49">
        <v>150</v>
      </c>
      <c r="C18" s="45">
        <v>85</v>
      </c>
      <c r="D18" s="44">
        <v>431.577</v>
      </c>
      <c r="E18" s="85" t="s">
        <v>112</v>
      </c>
      <c r="F18" s="48" t="s">
        <v>113</v>
      </c>
    </row>
    <row r="19" spans="1:6" ht="34.5" customHeight="1">
      <c r="A19" s="100" t="s">
        <v>77</v>
      </c>
      <c r="B19" s="49">
        <v>20500</v>
      </c>
      <c r="C19" s="45">
        <v>10910</v>
      </c>
      <c r="D19" s="46">
        <v>13400.89</v>
      </c>
      <c r="E19" s="47">
        <f t="shared" si="0"/>
        <v>65.37019512195121</v>
      </c>
      <c r="F19" s="48">
        <f t="shared" si="1"/>
        <v>122.83125572868927</v>
      </c>
    </row>
    <row r="20" spans="1:6" ht="78" customHeight="1">
      <c r="A20" s="100" t="s">
        <v>25</v>
      </c>
      <c r="B20" s="49">
        <v>10500</v>
      </c>
      <c r="C20" s="45">
        <v>6125</v>
      </c>
      <c r="D20" s="46">
        <v>6103.749</v>
      </c>
      <c r="E20" s="47">
        <f t="shared" si="0"/>
        <v>58.130942857142855</v>
      </c>
      <c r="F20" s="48">
        <f t="shared" si="1"/>
        <v>99.65304489795918</v>
      </c>
    </row>
    <row r="21" spans="1:6" ht="21" customHeight="1">
      <c r="A21" s="100" t="s">
        <v>3</v>
      </c>
      <c r="B21" s="49">
        <v>300</v>
      </c>
      <c r="C21" s="45">
        <v>162</v>
      </c>
      <c r="D21" s="46">
        <v>306.717</v>
      </c>
      <c r="E21" s="47">
        <f t="shared" si="0"/>
        <v>102.23899999999999</v>
      </c>
      <c r="F21" s="48">
        <f t="shared" si="1"/>
        <v>189.33148148148146</v>
      </c>
    </row>
    <row r="22" spans="1:6" ht="35.25" customHeight="1">
      <c r="A22" s="100" t="s">
        <v>83</v>
      </c>
      <c r="B22" s="49"/>
      <c r="C22" s="45"/>
      <c r="D22" s="46">
        <v>13448.219</v>
      </c>
      <c r="E22" s="47"/>
      <c r="F22" s="48"/>
    </row>
    <row r="23" spans="1:6" ht="15" customHeight="1">
      <c r="A23" s="101" t="s">
        <v>19</v>
      </c>
      <c r="B23" s="49">
        <v>3100</v>
      </c>
      <c r="C23" s="45">
        <v>1800</v>
      </c>
      <c r="D23" s="44">
        <v>5040.534</v>
      </c>
      <c r="E23" s="47">
        <f t="shared" si="0"/>
        <v>162.59787096774193</v>
      </c>
      <c r="F23" s="48" t="s">
        <v>102</v>
      </c>
    </row>
    <row r="24" spans="1:6" s="2" customFormat="1" ht="16.5" customHeight="1">
      <c r="A24" s="102" t="s">
        <v>13</v>
      </c>
      <c r="B24" s="59">
        <f>B7+B8+B9+B10++B18+B19+B20+B21+B23</f>
        <v>1986783</v>
      </c>
      <c r="C24" s="59">
        <f>C7+C8+C9+C10++C18+C19+C20+C21+C23</f>
        <v>1138593.06</v>
      </c>
      <c r="D24" s="59">
        <f>D7+D8+D9+D10+D18+D19+D20+D21+D22+D23</f>
        <v>1202988.499</v>
      </c>
      <c r="E24" s="92">
        <f t="shared" si="0"/>
        <v>60.54956676194633</v>
      </c>
      <c r="F24" s="93">
        <f t="shared" si="1"/>
        <v>105.65570274949683</v>
      </c>
    </row>
    <row r="25" spans="1:6" s="2" customFormat="1" ht="15" customHeight="1">
      <c r="A25" s="101" t="s">
        <v>61</v>
      </c>
      <c r="B25" s="52">
        <f>B26+B27+B28+B29+B30+B31+B33+B35+B36+B34+B32+B37</f>
        <v>1656816.9339999997</v>
      </c>
      <c r="C25" s="53">
        <f>SUM(C26:C37)</f>
        <v>1089107.721</v>
      </c>
      <c r="D25" s="53">
        <f>SUM(D26:D36)</f>
        <v>1073313.2729999998</v>
      </c>
      <c r="E25" s="47">
        <f t="shared" si="0"/>
        <v>64.78164551401187</v>
      </c>
      <c r="F25" s="48">
        <f t="shared" si="1"/>
        <v>98.54978091740108</v>
      </c>
    </row>
    <row r="26" spans="1:6" s="2" customFormat="1" ht="129" customHeight="1">
      <c r="A26" s="103" t="s">
        <v>21</v>
      </c>
      <c r="B26" s="52">
        <v>521582.3</v>
      </c>
      <c r="C26" s="60">
        <v>295979.866</v>
      </c>
      <c r="D26" s="61">
        <v>291582.938</v>
      </c>
      <c r="E26" s="47">
        <f t="shared" si="0"/>
        <v>55.903533919766836</v>
      </c>
      <c r="F26" s="48">
        <f t="shared" si="1"/>
        <v>98.51445030385953</v>
      </c>
    </row>
    <row r="27" spans="1:6" s="2" customFormat="1" ht="149.25" customHeight="1">
      <c r="A27" s="103" t="s">
        <v>14</v>
      </c>
      <c r="B27" s="52">
        <v>299682.7</v>
      </c>
      <c r="C27" s="60">
        <v>277777.496</v>
      </c>
      <c r="D27" s="61">
        <v>277006.765</v>
      </c>
      <c r="E27" s="47">
        <f t="shared" si="0"/>
        <v>92.43335200864115</v>
      </c>
      <c r="F27" s="48">
        <f t="shared" si="1"/>
        <v>99.7225365585411</v>
      </c>
    </row>
    <row r="28" spans="1:6" s="2" customFormat="1" ht="94.5" customHeight="1">
      <c r="A28" s="103" t="s">
        <v>22</v>
      </c>
      <c r="B28" s="52">
        <v>890.5</v>
      </c>
      <c r="C28" s="53">
        <v>519.4</v>
      </c>
      <c r="D28" s="61">
        <v>519.4</v>
      </c>
      <c r="E28" s="47">
        <f t="shared" si="0"/>
        <v>58.32678270634475</v>
      </c>
      <c r="F28" s="48">
        <f t="shared" si="1"/>
        <v>100</v>
      </c>
    </row>
    <row r="29" spans="1:6" s="2" customFormat="1" ht="69" customHeight="1">
      <c r="A29" s="103" t="s">
        <v>88</v>
      </c>
      <c r="B29" s="52">
        <v>7133.3</v>
      </c>
      <c r="C29" s="53">
        <v>3170.4</v>
      </c>
      <c r="D29" s="61">
        <v>3170.4</v>
      </c>
      <c r="E29" s="47">
        <f t="shared" si="0"/>
        <v>44.445067500315425</v>
      </c>
      <c r="F29" s="48">
        <f t="shared" si="1"/>
        <v>100</v>
      </c>
    </row>
    <row r="30" spans="1:6" s="2" customFormat="1" ht="54" customHeight="1">
      <c r="A30" s="103" t="s">
        <v>4</v>
      </c>
      <c r="B30" s="52">
        <v>375497</v>
      </c>
      <c r="C30" s="53">
        <v>246297.1</v>
      </c>
      <c r="D30" s="61">
        <v>246297.1</v>
      </c>
      <c r="E30" s="47">
        <f t="shared" si="0"/>
        <v>65.59229501167786</v>
      </c>
      <c r="F30" s="48">
        <f t="shared" si="1"/>
        <v>100</v>
      </c>
    </row>
    <row r="31" spans="1:7" s="2" customFormat="1" ht="53.25" customHeight="1">
      <c r="A31" s="103" t="s">
        <v>5</v>
      </c>
      <c r="B31" s="52">
        <v>421623.7</v>
      </c>
      <c r="C31" s="53">
        <v>243535.738</v>
      </c>
      <c r="D31" s="61">
        <v>243535.738</v>
      </c>
      <c r="E31" s="47">
        <f t="shared" si="0"/>
        <v>57.76139671465338</v>
      </c>
      <c r="F31" s="48">
        <f t="shared" si="1"/>
        <v>100</v>
      </c>
      <c r="G31" s="20"/>
    </row>
    <row r="32" spans="1:7" s="2" customFormat="1" ht="69.75" customHeight="1">
      <c r="A32" s="104" t="s">
        <v>93</v>
      </c>
      <c r="B32" s="52">
        <v>8436.275</v>
      </c>
      <c r="C32" s="53">
        <v>4935</v>
      </c>
      <c r="D32" s="61">
        <v>4935</v>
      </c>
      <c r="E32" s="47">
        <f t="shared" si="0"/>
        <v>58.49738184210449</v>
      </c>
      <c r="F32" s="48">
        <f t="shared" si="1"/>
        <v>100</v>
      </c>
      <c r="G32" s="20"/>
    </row>
    <row r="33" spans="1:6" s="2" customFormat="1" ht="17.25" customHeight="1">
      <c r="A33" s="105" t="s">
        <v>6</v>
      </c>
      <c r="B33" s="52">
        <v>6169.15</v>
      </c>
      <c r="C33" s="60">
        <v>3347.187</v>
      </c>
      <c r="D33" s="61">
        <v>2961.025</v>
      </c>
      <c r="E33" s="47">
        <f t="shared" si="0"/>
        <v>47.99729298201535</v>
      </c>
      <c r="F33" s="48">
        <f t="shared" si="1"/>
        <v>88.46308855764558</v>
      </c>
    </row>
    <row r="34" spans="1:6" s="2" customFormat="1" ht="84" customHeight="1">
      <c r="A34" s="106" t="s">
        <v>91</v>
      </c>
      <c r="B34" s="52">
        <v>409.585</v>
      </c>
      <c r="C34" s="60">
        <v>223.41</v>
      </c>
      <c r="D34" s="61">
        <v>223.41</v>
      </c>
      <c r="E34" s="47">
        <f t="shared" si="0"/>
        <v>54.545454545454554</v>
      </c>
      <c r="F34" s="48">
        <f t="shared" si="1"/>
        <v>100</v>
      </c>
    </row>
    <row r="35" spans="1:6" s="2" customFormat="1" ht="225.75" customHeight="1">
      <c r="A35" s="107" t="s">
        <v>75</v>
      </c>
      <c r="B35" s="52">
        <v>4552.4</v>
      </c>
      <c r="C35" s="53">
        <v>2482.1</v>
      </c>
      <c r="D35" s="61">
        <v>2196.173</v>
      </c>
      <c r="E35" s="47">
        <f t="shared" si="0"/>
        <v>48.242092083296725</v>
      </c>
      <c r="F35" s="48">
        <f t="shared" si="1"/>
        <v>88.4804399500423</v>
      </c>
    </row>
    <row r="36" spans="1:6" ht="288" customHeight="1">
      <c r="A36" s="108" t="s">
        <v>99</v>
      </c>
      <c r="B36" s="52">
        <v>885.324</v>
      </c>
      <c r="C36" s="53">
        <v>885.324</v>
      </c>
      <c r="D36" s="61">
        <v>885.324</v>
      </c>
      <c r="E36" s="47">
        <f t="shared" si="0"/>
        <v>100</v>
      </c>
      <c r="F36" s="48">
        <f t="shared" si="1"/>
        <v>100</v>
      </c>
    </row>
    <row r="37" spans="1:6" ht="289.5" customHeight="1">
      <c r="A37" s="108" t="s">
        <v>98</v>
      </c>
      <c r="B37" s="52">
        <v>9954.7</v>
      </c>
      <c r="C37" s="53">
        <v>9954.7</v>
      </c>
      <c r="D37" s="61"/>
      <c r="E37" s="47"/>
      <c r="F37" s="48"/>
    </row>
    <row r="38" spans="1:6" ht="25.5" customHeight="1">
      <c r="A38" s="109" t="s">
        <v>15</v>
      </c>
      <c r="B38" s="59">
        <f>B24+B25</f>
        <v>3643599.9339999994</v>
      </c>
      <c r="C38" s="62">
        <f>C24+C25</f>
        <v>2227700.781</v>
      </c>
      <c r="D38" s="63">
        <f>D24+D25</f>
        <v>2276301.772</v>
      </c>
      <c r="E38" s="92">
        <f t="shared" si="0"/>
        <v>62.47397665036844</v>
      </c>
      <c r="F38" s="93">
        <f t="shared" si="1"/>
        <v>102.18166602151044</v>
      </c>
    </row>
    <row r="39" spans="1:6" ht="22.5" customHeight="1">
      <c r="A39" s="109" t="s">
        <v>16</v>
      </c>
      <c r="B39" s="49"/>
      <c r="C39" s="62"/>
      <c r="D39" s="65"/>
      <c r="E39" s="47"/>
      <c r="F39" s="48"/>
    </row>
    <row r="40" spans="1:6" s="11" customFormat="1" ht="48" customHeight="1">
      <c r="A40" s="100" t="s">
        <v>94</v>
      </c>
      <c r="B40" s="49"/>
      <c r="C40" s="62"/>
      <c r="D40" s="65">
        <v>2.642</v>
      </c>
      <c r="E40" s="47"/>
      <c r="F40" s="48"/>
    </row>
    <row r="41" spans="1:6" s="11" customFormat="1" ht="50.25" customHeight="1">
      <c r="A41" s="100" t="s">
        <v>81</v>
      </c>
      <c r="B41" s="49"/>
      <c r="C41" s="62"/>
      <c r="D41" s="65">
        <v>-22.151</v>
      </c>
      <c r="E41" s="47"/>
      <c r="F41" s="48"/>
    </row>
    <row r="42" spans="1:6" s="11" customFormat="1" ht="24.75" customHeight="1">
      <c r="A42" s="100" t="s">
        <v>104</v>
      </c>
      <c r="B42" s="49">
        <v>620</v>
      </c>
      <c r="C42" s="45">
        <v>392.45</v>
      </c>
      <c r="D42" s="65">
        <v>582.261</v>
      </c>
      <c r="E42" s="47">
        <f t="shared" si="0"/>
        <v>93.91306451612903</v>
      </c>
      <c r="F42" s="48">
        <f t="shared" si="1"/>
        <v>148.36565167537265</v>
      </c>
    </row>
    <row r="43" spans="1:6" s="11" customFormat="1" ht="62.25" customHeight="1">
      <c r="A43" s="100" t="s">
        <v>23</v>
      </c>
      <c r="B43" s="49">
        <v>300</v>
      </c>
      <c r="C43" s="45">
        <v>175.8</v>
      </c>
      <c r="D43" s="49">
        <v>322.177</v>
      </c>
      <c r="E43" s="47">
        <f t="shared" si="0"/>
        <v>107.39233333333334</v>
      </c>
      <c r="F43" s="48">
        <f t="shared" si="1"/>
        <v>183.26336746302616</v>
      </c>
    </row>
    <row r="44" spans="1:6" s="19" customFormat="1" ht="63" customHeight="1">
      <c r="A44" s="100" t="s">
        <v>57</v>
      </c>
      <c r="B44" s="49">
        <v>71.74</v>
      </c>
      <c r="C44" s="45">
        <v>30</v>
      </c>
      <c r="D44" s="49">
        <v>115.48</v>
      </c>
      <c r="E44" s="47">
        <f t="shared" si="0"/>
        <v>160.97017005854477</v>
      </c>
      <c r="F44" s="48" t="s">
        <v>103</v>
      </c>
    </row>
    <row r="45" spans="1:6" s="25" customFormat="1" ht="48" customHeight="1">
      <c r="A45" s="100" t="s">
        <v>7</v>
      </c>
      <c r="B45" s="49">
        <v>500</v>
      </c>
      <c r="C45" s="45">
        <v>280</v>
      </c>
      <c r="D45" s="49">
        <v>2813.604</v>
      </c>
      <c r="E45" s="85" t="s">
        <v>106</v>
      </c>
      <c r="F45" s="48" t="s">
        <v>105</v>
      </c>
    </row>
    <row r="46" spans="1:6" ht="35.25" customHeight="1">
      <c r="A46" s="110" t="s">
        <v>66</v>
      </c>
      <c r="B46" s="49">
        <v>2000</v>
      </c>
      <c r="C46" s="45">
        <v>1000</v>
      </c>
      <c r="D46" s="49"/>
      <c r="E46" s="85"/>
      <c r="F46" s="48"/>
    </row>
    <row r="47" spans="1:6" s="2" customFormat="1" ht="16.5" customHeight="1">
      <c r="A47" s="100" t="s">
        <v>69</v>
      </c>
      <c r="B47" s="86">
        <v>500</v>
      </c>
      <c r="C47" s="67">
        <v>360</v>
      </c>
      <c r="D47" s="67">
        <v>9293.912</v>
      </c>
      <c r="E47" s="85" t="s">
        <v>108</v>
      </c>
      <c r="F47" s="48" t="s">
        <v>107</v>
      </c>
    </row>
    <row r="48" spans="1:6" s="2" customFormat="1" ht="291" customHeight="1">
      <c r="A48" s="111" t="s">
        <v>98</v>
      </c>
      <c r="B48" s="86">
        <v>78941.346</v>
      </c>
      <c r="C48" s="67">
        <v>78941.346</v>
      </c>
      <c r="D48" s="67"/>
      <c r="E48" s="47"/>
      <c r="F48" s="48"/>
    </row>
    <row r="49" spans="1:6" s="25" customFormat="1" ht="21" customHeight="1">
      <c r="A49" s="109" t="s">
        <v>8</v>
      </c>
      <c r="B49" s="59">
        <f>SUM(B42:B48)</f>
        <v>82933.08600000001</v>
      </c>
      <c r="C49" s="59">
        <f>SUM(C42:C48)</f>
        <v>81179.596</v>
      </c>
      <c r="D49" s="59">
        <f>SUM(D40:D47)</f>
        <v>13107.925</v>
      </c>
      <c r="E49" s="92">
        <f t="shared" si="0"/>
        <v>15.805422940610214</v>
      </c>
      <c r="F49" s="93">
        <f t="shared" si="1"/>
        <v>16.146822164525183</v>
      </c>
    </row>
    <row r="50" spans="1:6" s="25" customFormat="1" ht="20.25" customHeight="1">
      <c r="A50" s="109" t="s">
        <v>9</v>
      </c>
      <c r="B50" s="59">
        <f>B38+B49</f>
        <v>3726533.0199999996</v>
      </c>
      <c r="C50" s="59">
        <f>C38+C49</f>
        <v>2308880.377</v>
      </c>
      <c r="D50" s="59">
        <f>D38+D49</f>
        <v>2289409.6969999997</v>
      </c>
      <c r="E50" s="92">
        <f t="shared" si="0"/>
        <v>61.435379338192476</v>
      </c>
      <c r="F50" s="93">
        <f t="shared" si="1"/>
        <v>99.15670468708738</v>
      </c>
    </row>
    <row r="51" spans="1:6" s="25" customFormat="1" ht="46.5">
      <c r="A51" s="113" t="s">
        <v>82</v>
      </c>
      <c r="B51" s="114">
        <v>705.5</v>
      </c>
      <c r="C51" s="45">
        <v>352.75</v>
      </c>
      <c r="D51" s="45">
        <v>1418.257</v>
      </c>
      <c r="E51" s="85" t="s">
        <v>114</v>
      </c>
      <c r="F51" s="115" t="s">
        <v>115</v>
      </c>
    </row>
    <row r="52" spans="1:6" ht="18" customHeight="1">
      <c r="A52" s="112" t="s">
        <v>17</v>
      </c>
      <c r="B52" s="59">
        <f>B50+B51</f>
        <v>3727238.5199999996</v>
      </c>
      <c r="C52" s="68">
        <f>C50+C51</f>
        <v>2309233.127</v>
      </c>
      <c r="D52" s="59">
        <f>D50+D51</f>
        <v>2290827.954</v>
      </c>
      <c r="E52" s="92">
        <f t="shared" si="0"/>
        <v>61.46180185967815</v>
      </c>
      <c r="F52" s="93">
        <f t="shared" si="1"/>
        <v>99.20297466787554</v>
      </c>
    </row>
    <row r="53" spans="1:6" ht="15">
      <c r="A53" s="28"/>
      <c r="B53" s="28"/>
      <c r="C53" s="69"/>
      <c r="D53" s="28"/>
      <c r="E53" s="28"/>
      <c r="F53" s="70"/>
    </row>
  </sheetData>
  <sheetProtection/>
  <mergeCells count="1">
    <mergeCell ref="A2:F2"/>
  </mergeCells>
  <printOptions/>
  <pageMargins left="0.984251968503937" right="0.196850393700787" top="0.433070866141732" bottom="0.393700787401575" header="0.31496062992126" footer="0.275590551181102"/>
  <pageSetup fitToHeight="3"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user457b</cp:lastModifiedBy>
  <cp:lastPrinted>2017-08-01T08:32:05Z</cp:lastPrinted>
  <dcterms:created xsi:type="dcterms:W3CDTF">2004-07-02T06:40:36Z</dcterms:created>
  <dcterms:modified xsi:type="dcterms:W3CDTF">2017-08-01T08:33:47Z</dcterms:modified>
  <cp:category/>
  <cp:version/>
  <cp:contentType/>
  <cp:contentStatus/>
</cp:coreProperties>
</file>