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0"/>
  </bookViews>
  <sheets>
    <sheet name="Укр" sheetId="1" r:id="rId1"/>
    <sheet name="Рус" sheetId="2" r:id="rId2"/>
    <sheet name="Лист1" sheetId="3" r:id="rId3"/>
  </sheets>
  <definedNames>
    <definedName name="_xlnm.Print_Area" localSheetId="0">'Укр'!$A$2:$F$53</definedName>
  </definedNames>
  <calcPr fullCalcOnLoad="1"/>
</workbook>
</file>

<file path=xl/sharedStrings.xml><?xml version="1.0" encoding="utf-8"?>
<sst xmlns="http://schemas.openxmlformats.org/spreadsheetml/2006/main" count="138" uniqueCount="113">
  <si>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</si>
  <si>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</si>
  <si>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</si>
  <si>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</si>
  <si>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</si>
  <si>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</si>
  <si>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</si>
  <si>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</si>
  <si>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</si>
  <si>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</si>
  <si>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</si>
  <si>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</si>
  <si>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</si>
  <si>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</si>
  <si>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</si>
  <si>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</si>
  <si>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</si>
  <si>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</si>
  <si>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</si>
  <si>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</si>
  <si>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</si>
  <si>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</si>
  <si>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</si>
  <si>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</si>
  <si>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</si>
  <si>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</si>
  <si>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</si>
  <si>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</si>
  <si>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</si>
  <si>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</si>
  <si>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</si>
  <si>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</si>
  <si>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</si>
  <si>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</si>
  <si>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</si>
  <si>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</si>
  <si>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</si>
  <si>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</si>
  <si>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</si>
  <si>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</si>
  <si>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</si>
  <si>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</si>
  <si>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</si>
  <si>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</si>
  <si>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</si>
  <si>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</si>
  <si>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</si>
  <si>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</si>
  <si>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</si>
  <si>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</si>
  <si>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</si>
  <si>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</si>
  <si>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</si>
  <si>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</si>
  <si>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</si>
  <si>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</si>
  <si>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</si>
  <si>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</si>
  <si>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</si>
  <si>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</si>
  <si>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</si>
  <si>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</si>
  <si>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</si>
  <si>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</si>
  <si>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</si>
  <si>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</si>
  <si>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</si>
  <si>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</si>
  <si>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</si>
  <si>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</si>
  <si>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</si>
  <si>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</si>
  <si>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</si>
  <si>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</si>
  <si>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</si>
  <si>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</si>
  <si>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</si>
  <si>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</si>
  <si>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</si>
  <si>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</si>
  <si>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</si>
  <si>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</si>
  <si>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</si>
  <si>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</si>
  <si>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</si>
  <si>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</si>
  <si>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</si>
  <si>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</si>
  <si>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</si>
  <si>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</si>
  <si>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</si>
  <si>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</si>
  <si>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</si>
  <si>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</si>
  <si>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</si>
  <si>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</si>
  <si>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</si>
  <si>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</si>
  <si>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</si>
  <si>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</si>
  <si>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</si>
  <si>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21.3 р.б.</t>
  </si>
  <si>
    <t>в 3.6 р.б.</t>
  </si>
  <si>
    <t>в 2.5 р.б.</t>
  </si>
  <si>
    <t>Еженедельная информация о поступлениях в городской бюджет г. Николаева 
за  2017 год                                                                 
(без собственных поступлений бюджетных учреждений )</t>
  </si>
  <si>
    <t>Щотижнева інформація про надходження  до  міського бюджету м.Миколаєва за  
2017 рік (без власних надходжень бюджетних установ)</t>
  </si>
  <si>
    <t>План на           січень - грудень   з урахуванням змін, 
тис. грн.</t>
  </si>
  <si>
    <t>План на
 январь - декабрь с учетом изменений, тыс. грн.</t>
  </si>
  <si>
    <t xml:space="preserve">Надійшло з
 01 січня по 
08 грудня,            тис. грн. </t>
  </si>
  <si>
    <t xml:space="preserve">Поступило          с 01 января
по 08 декабря,
тыс. грн. </t>
  </si>
  <si>
    <t>в 7.9 р.б.</t>
  </si>
  <si>
    <t>в 5.2 р.б.</t>
  </si>
  <si>
    <t>в 2.4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</si>
</sst>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100" workbookViewId="0" topLeftCell="A1">
      <selection activeCell="I8" sqref="I8"/>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2.75" customHeight="1">
      <c r="A1" s="7"/>
      <c r="B1" s="17"/>
      <c r="C1" s="7"/>
      <c r="D1" s="22"/>
      <c r="E1" s="7"/>
      <c r="F1" s="6"/>
    </row>
    <row r="2" spans="1:6" ht="35.25" customHeight="1">
      <c r="A2" s="119" t="s">
        <v>105</v>
      </c>
      <c r="B2" s="119"/>
      <c r="C2" s="119"/>
      <c r="D2" s="119"/>
      <c r="E2" s="119"/>
      <c r="F2" s="119"/>
    </row>
    <row r="3" spans="1:6" ht="15">
      <c r="A3" s="26"/>
      <c r="B3" s="69"/>
      <c r="C3" s="27"/>
      <c r="D3" s="70"/>
      <c r="E3" s="28"/>
      <c r="F3" s="29"/>
    </row>
    <row r="4" spans="1:6" ht="94.5" customHeight="1">
      <c r="A4" s="71" t="s">
        <v>26</v>
      </c>
      <c r="B4" s="72" t="s">
        <v>72</v>
      </c>
      <c r="C4" s="73" t="s">
        <v>106</v>
      </c>
      <c r="D4" s="74" t="s">
        <v>108</v>
      </c>
      <c r="E4" s="75" t="s">
        <v>73</v>
      </c>
      <c r="F4" s="76" t="s">
        <v>74</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1243755</v>
      </c>
      <c r="D7" s="46">
        <v>1208978.811</v>
      </c>
      <c r="E7" s="47">
        <f>D7/B7*100</f>
        <v>97.2039357429719</v>
      </c>
      <c r="F7" s="48">
        <f>D7/C7*100</f>
        <v>97.2039357429719</v>
      </c>
    </row>
    <row r="8" spans="1:6" ht="15">
      <c r="A8" s="57" t="s">
        <v>62</v>
      </c>
      <c r="B8" s="49">
        <v>2140</v>
      </c>
      <c r="C8" s="45">
        <v>2140</v>
      </c>
      <c r="D8" s="46">
        <v>3096.529</v>
      </c>
      <c r="E8" s="47">
        <f aca="true" t="shared" si="0" ref="E8:E53">D8/B8*100</f>
        <v>144.6976168224299</v>
      </c>
      <c r="F8" s="48">
        <f aca="true" t="shared" si="1" ref="F8:F53">D8/C8*100</f>
        <v>144.6976168224299</v>
      </c>
    </row>
    <row r="9" spans="1:6" ht="15">
      <c r="A9" s="56" t="s">
        <v>86</v>
      </c>
      <c r="B9" s="49">
        <v>195600</v>
      </c>
      <c r="C9" s="45">
        <v>195600</v>
      </c>
      <c r="D9" s="46">
        <v>193441.29</v>
      </c>
      <c r="E9" s="47">
        <f t="shared" si="0"/>
        <v>98.89636503067484</v>
      </c>
      <c r="F9" s="48">
        <f t="shared" si="1"/>
        <v>98.89636503067484</v>
      </c>
    </row>
    <row r="10" spans="1:6" ht="15">
      <c r="A10" s="57" t="s">
        <v>54</v>
      </c>
      <c r="B10" s="50">
        <f>B11+B15+B17</f>
        <v>537438</v>
      </c>
      <c r="C10" s="50">
        <f>C11+C15+C17</f>
        <v>537438</v>
      </c>
      <c r="D10" s="50">
        <f>D11+D15+D16+D17</f>
        <v>551144.085</v>
      </c>
      <c r="E10" s="47">
        <f t="shared" si="0"/>
        <v>102.55026347225167</v>
      </c>
      <c r="F10" s="48">
        <f t="shared" si="1"/>
        <v>102.55026347225167</v>
      </c>
    </row>
    <row r="11" spans="1:6" s="12" customFormat="1" ht="15">
      <c r="A11" s="51" t="s">
        <v>29</v>
      </c>
      <c r="B11" s="52">
        <f>SUM(B12:B14)</f>
        <v>306758</v>
      </c>
      <c r="C11" s="53">
        <f>C12+C13+C14</f>
        <v>306758</v>
      </c>
      <c r="D11" s="53">
        <f>D12+D13+D14</f>
        <v>295776.62299999996</v>
      </c>
      <c r="E11" s="47">
        <f t="shared" si="0"/>
        <v>96.42018235873228</v>
      </c>
      <c r="F11" s="48">
        <f t="shared" si="1"/>
        <v>96.42018235873228</v>
      </c>
    </row>
    <row r="12" spans="1:6" s="12" customFormat="1" ht="30.75">
      <c r="A12" s="51" t="s">
        <v>56</v>
      </c>
      <c r="B12" s="52">
        <v>24108</v>
      </c>
      <c r="C12" s="53">
        <v>24108</v>
      </c>
      <c r="D12" s="54">
        <v>26868.18</v>
      </c>
      <c r="E12" s="47">
        <f t="shared" si="0"/>
        <v>111.44922847187655</v>
      </c>
      <c r="F12" s="48">
        <f t="shared" si="1"/>
        <v>111.44922847187655</v>
      </c>
    </row>
    <row r="13" spans="1:6" s="12" customFormat="1" ht="15">
      <c r="A13" s="51" t="s">
        <v>30</v>
      </c>
      <c r="B13" s="52">
        <v>280700</v>
      </c>
      <c r="C13" s="53">
        <v>280700</v>
      </c>
      <c r="D13" s="54">
        <v>265137.333</v>
      </c>
      <c r="E13" s="47">
        <f t="shared" si="0"/>
        <v>94.45576522978268</v>
      </c>
      <c r="F13" s="48">
        <f t="shared" si="1"/>
        <v>94.45576522978268</v>
      </c>
    </row>
    <row r="14" spans="1:6" s="12" customFormat="1" ht="15">
      <c r="A14" s="51" t="s">
        <v>31</v>
      </c>
      <c r="B14" s="52">
        <v>1950</v>
      </c>
      <c r="C14" s="53">
        <v>1950</v>
      </c>
      <c r="D14" s="84">
        <v>3771.11</v>
      </c>
      <c r="E14" s="47">
        <f t="shared" si="0"/>
        <v>193.39025641025643</v>
      </c>
      <c r="F14" s="48">
        <f t="shared" si="1"/>
        <v>193.39025641025643</v>
      </c>
    </row>
    <row r="15" spans="1:6" s="12" customFormat="1" ht="15">
      <c r="A15" s="55" t="s">
        <v>32</v>
      </c>
      <c r="B15" s="52">
        <v>250</v>
      </c>
      <c r="C15" s="53">
        <v>250</v>
      </c>
      <c r="D15" s="54">
        <v>372.504</v>
      </c>
      <c r="E15" s="47">
        <f t="shared" si="0"/>
        <v>149.0016</v>
      </c>
      <c r="F15" s="48">
        <f t="shared" si="1"/>
        <v>149.0016</v>
      </c>
    </row>
    <row r="16" spans="1:6" s="12" customFormat="1" ht="46.5">
      <c r="A16" s="55" t="s">
        <v>64</v>
      </c>
      <c r="B16" s="52"/>
      <c r="C16" s="53"/>
      <c r="D16" s="54">
        <v>-135.272</v>
      </c>
      <c r="E16" s="47"/>
      <c r="F16" s="48"/>
    </row>
    <row r="17" spans="1:6" s="12" customFormat="1" ht="15">
      <c r="A17" s="55" t="s">
        <v>33</v>
      </c>
      <c r="B17" s="52">
        <v>230430</v>
      </c>
      <c r="C17" s="53">
        <v>230430</v>
      </c>
      <c r="D17" s="54">
        <v>255130.23</v>
      </c>
      <c r="E17" s="47">
        <f t="shared" si="0"/>
        <v>110.71919020960812</v>
      </c>
      <c r="F17" s="48">
        <f t="shared" si="1"/>
        <v>110.71919020960812</v>
      </c>
    </row>
    <row r="18" spans="1:6" ht="15">
      <c r="A18" s="56" t="s">
        <v>35</v>
      </c>
      <c r="B18" s="49">
        <v>150</v>
      </c>
      <c r="C18" s="45">
        <v>150</v>
      </c>
      <c r="D18" s="44">
        <v>780.264</v>
      </c>
      <c r="E18" s="82" t="s">
        <v>111</v>
      </c>
      <c r="F18" s="48" t="s">
        <v>111</v>
      </c>
    </row>
    <row r="19" spans="1:6" ht="30.75">
      <c r="A19" s="56" t="s">
        <v>76</v>
      </c>
      <c r="B19" s="49">
        <v>20500</v>
      </c>
      <c r="C19" s="45">
        <v>20500</v>
      </c>
      <c r="D19" s="46">
        <v>24485.013</v>
      </c>
      <c r="E19" s="47">
        <f t="shared" si="0"/>
        <v>119.43908780487804</v>
      </c>
      <c r="F19" s="48">
        <f t="shared" si="1"/>
        <v>119.43908780487804</v>
      </c>
    </row>
    <row r="20" spans="1:6" ht="62.25">
      <c r="A20" s="56" t="s">
        <v>36</v>
      </c>
      <c r="B20" s="49">
        <v>10500</v>
      </c>
      <c r="C20" s="45">
        <v>10500</v>
      </c>
      <c r="D20" s="46">
        <v>10012.193</v>
      </c>
      <c r="E20" s="47">
        <f t="shared" si="0"/>
        <v>95.35421904761904</v>
      </c>
      <c r="F20" s="48">
        <f t="shared" si="1"/>
        <v>95.35421904761904</v>
      </c>
    </row>
    <row r="21" spans="1:6" ht="15">
      <c r="A21" s="56" t="s">
        <v>37</v>
      </c>
      <c r="B21" s="49">
        <v>300</v>
      </c>
      <c r="C21" s="45">
        <v>300</v>
      </c>
      <c r="D21" s="46">
        <v>527.335</v>
      </c>
      <c r="E21" s="47">
        <f t="shared" si="0"/>
        <v>175.77833333333334</v>
      </c>
      <c r="F21" s="48">
        <f t="shared" si="1"/>
        <v>175.77833333333334</v>
      </c>
    </row>
    <row r="22" spans="1:6" ht="30.75">
      <c r="A22" s="56" t="s">
        <v>84</v>
      </c>
      <c r="B22" s="49">
        <v>17300</v>
      </c>
      <c r="C22" s="45">
        <v>17300</v>
      </c>
      <c r="D22" s="46">
        <v>29160</v>
      </c>
      <c r="E22" s="47">
        <f t="shared" si="0"/>
        <v>168.55491329479767</v>
      </c>
      <c r="F22" s="48">
        <f t="shared" si="1"/>
        <v>168.55491329479767</v>
      </c>
    </row>
    <row r="23" spans="1:6" ht="15">
      <c r="A23" s="57" t="s">
        <v>38</v>
      </c>
      <c r="B23" s="49">
        <v>3100</v>
      </c>
      <c r="C23" s="45">
        <v>3100</v>
      </c>
      <c r="D23" s="44">
        <v>7289.47</v>
      </c>
      <c r="E23" s="82" t="s">
        <v>112</v>
      </c>
      <c r="F23" s="48" t="s">
        <v>112</v>
      </c>
    </row>
    <row r="24" spans="1:6" s="10" customFormat="1" ht="15">
      <c r="A24" s="58" t="s">
        <v>39</v>
      </c>
      <c r="B24" s="59">
        <f>B7+B8+B9+B10++B18+B19+B20+B21+B23+B22</f>
        <v>2030783</v>
      </c>
      <c r="C24" s="59">
        <f>C7+C8+C9+C10++C18+C19+C20+C21+C23+C22</f>
        <v>2030783</v>
      </c>
      <c r="D24" s="59">
        <f>D7+D8+D9+D10+D18+D19+D20+D21+D22+D23</f>
        <v>2028914.99</v>
      </c>
      <c r="E24" s="88">
        <f t="shared" si="0"/>
        <v>99.90801528277517</v>
      </c>
      <c r="F24" s="89">
        <f t="shared" si="1"/>
        <v>99.90801528277517</v>
      </c>
    </row>
    <row r="25" spans="1:6" ht="15">
      <c r="A25" s="57" t="s">
        <v>40</v>
      </c>
      <c r="B25" s="52">
        <f>B26+B27+B28+B29+B30+B31+B33+B35+B36+B34+B32+B37</f>
        <v>1881520.298</v>
      </c>
      <c r="C25" s="53">
        <f>SUM(C26:C37)</f>
        <v>1881520.298</v>
      </c>
      <c r="D25" s="53">
        <f>SUM(D26:D36)</f>
        <v>1738108.4440000001</v>
      </c>
      <c r="E25" s="47">
        <f t="shared" si="0"/>
        <v>92.37787367202776</v>
      </c>
      <c r="F25" s="48">
        <f t="shared" si="1"/>
        <v>92.37787367202776</v>
      </c>
    </row>
    <row r="26" spans="1:6" ht="124.5">
      <c r="A26" s="78" t="s">
        <v>41</v>
      </c>
      <c r="B26" s="52">
        <v>514587.2</v>
      </c>
      <c r="C26" s="60">
        <v>514587.2</v>
      </c>
      <c r="D26" s="61">
        <v>499196.776</v>
      </c>
      <c r="E26" s="47">
        <f t="shared" si="0"/>
        <v>97.00917084606846</v>
      </c>
      <c r="F26" s="48">
        <f t="shared" si="1"/>
        <v>97.00917084606846</v>
      </c>
    </row>
    <row r="27" spans="1:6" ht="140.25">
      <c r="A27" s="78" t="s">
        <v>42</v>
      </c>
      <c r="B27" s="52">
        <v>488598.858</v>
      </c>
      <c r="C27" s="60">
        <v>488598.858</v>
      </c>
      <c r="D27" s="61">
        <v>428131.294</v>
      </c>
      <c r="E27" s="47">
        <f t="shared" si="0"/>
        <v>87.62429280995167</v>
      </c>
      <c r="F27" s="48">
        <f t="shared" si="1"/>
        <v>87.62429280995167</v>
      </c>
    </row>
    <row r="28" spans="1:6" ht="78">
      <c r="A28" s="78" t="s">
        <v>43</v>
      </c>
      <c r="B28" s="52">
        <v>925.4</v>
      </c>
      <c r="C28" s="53">
        <v>925.4</v>
      </c>
      <c r="D28" s="61">
        <v>925.4</v>
      </c>
      <c r="E28" s="47">
        <f t="shared" si="0"/>
        <v>100</v>
      </c>
      <c r="F28" s="48">
        <f t="shared" si="1"/>
        <v>100</v>
      </c>
    </row>
    <row r="29" spans="1:6" ht="62.25">
      <c r="A29" s="78" t="s">
        <v>87</v>
      </c>
      <c r="B29" s="52">
        <v>9986.6</v>
      </c>
      <c r="C29" s="53">
        <v>9986.6</v>
      </c>
      <c r="D29" s="61">
        <v>9416.1</v>
      </c>
      <c r="E29" s="47">
        <f t="shared" si="0"/>
        <v>94.28734504235676</v>
      </c>
      <c r="F29" s="48">
        <f t="shared" si="1"/>
        <v>94.28734504235676</v>
      </c>
    </row>
    <row r="30" spans="1:6" ht="30.75">
      <c r="A30" s="78" t="s">
        <v>44</v>
      </c>
      <c r="B30" s="52">
        <v>375497</v>
      </c>
      <c r="C30" s="53">
        <v>375497</v>
      </c>
      <c r="D30" s="61">
        <v>360274.95</v>
      </c>
      <c r="E30" s="47">
        <f t="shared" si="0"/>
        <v>95.94615935679911</v>
      </c>
      <c r="F30" s="48">
        <f t="shared" si="1"/>
        <v>95.94615935679911</v>
      </c>
    </row>
    <row r="31" spans="1:6" ht="30.75">
      <c r="A31" s="78" t="s">
        <v>45</v>
      </c>
      <c r="B31" s="52">
        <v>425934</v>
      </c>
      <c r="C31" s="53">
        <v>425934</v>
      </c>
      <c r="D31" s="61">
        <v>407547.318</v>
      </c>
      <c r="E31" s="47">
        <f t="shared" si="0"/>
        <v>95.68320866613138</v>
      </c>
      <c r="F31" s="48">
        <f t="shared" si="1"/>
        <v>95.68320866613138</v>
      </c>
    </row>
    <row r="32" spans="1:6" ht="62.25">
      <c r="A32" s="78" t="s">
        <v>92</v>
      </c>
      <c r="B32" s="52">
        <v>15645.502</v>
      </c>
      <c r="C32" s="53">
        <v>15645.502</v>
      </c>
      <c r="D32" s="61">
        <v>15645.502</v>
      </c>
      <c r="E32" s="47">
        <f t="shared" si="0"/>
        <v>100</v>
      </c>
      <c r="F32" s="48">
        <f t="shared" si="1"/>
        <v>100</v>
      </c>
    </row>
    <row r="33" spans="1:6" ht="15">
      <c r="A33" s="79" t="s">
        <v>46</v>
      </c>
      <c r="B33" s="52">
        <v>7265.65</v>
      </c>
      <c r="C33" s="60">
        <v>7265.65</v>
      </c>
      <c r="D33" s="61">
        <v>6829.442</v>
      </c>
      <c r="E33" s="47">
        <f t="shared" si="0"/>
        <v>93.99629764714788</v>
      </c>
      <c r="F33" s="48">
        <f t="shared" si="1"/>
        <v>93.99629764714788</v>
      </c>
    </row>
    <row r="34" spans="1:6" ht="62.25">
      <c r="A34" s="86" t="s">
        <v>90</v>
      </c>
      <c r="B34" s="52">
        <v>4457.487</v>
      </c>
      <c r="C34" s="60">
        <v>4457.487</v>
      </c>
      <c r="D34" s="61">
        <v>4457.487</v>
      </c>
      <c r="E34" s="47">
        <f t="shared" si="0"/>
        <v>100</v>
      </c>
      <c r="F34" s="48">
        <f t="shared" si="1"/>
        <v>100</v>
      </c>
    </row>
    <row r="35" spans="1:6" ht="218.25">
      <c r="A35" s="80" t="s">
        <v>78</v>
      </c>
      <c r="B35" s="52">
        <v>4218.1</v>
      </c>
      <c r="C35" s="53">
        <v>4218.1</v>
      </c>
      <c r="D35" s="61">
        <v>3888.073</v>
      </c>
      <c r="E35" s="47">
        <f t="shared" si="0"/>
        <v>92.17593229179013</v>
      </c>
      <c r="F35" s="48">
        <f t="shared" si="1"/>
        <v>92.17593229179013</v>
      </c>
    </row>
    <row r="36" spans="1:6" ht="280.5">
      <c r="A36" s="85" t="s">
        <v>85</v>
      </c>
      <c r="B36" s="52">
        <v>1796.102</v>
      </c>
      <c r="C36" s="53">
        <v>1796.102</v>
      </c>
      <c r="D36" s="61">
        <v>1796.102</v>
      </c>
      <c r="E36" s="47">
        <f t="shared" si="0"/>
        <v>100</v>
      </c>
      <c r="F36" s="48">
        <f t="shared" si="1"/>
        <v>100</v>
      </c>
    </row>
    <row r="37" spans="1:6" ht="296.25">
      <c r="A37" s="85" t="s">
        <v>96</v>
      </c>
      <c r="B37" s="52">
        <v>32608.399</v>
      </c>
      <c r="C37" s="53">
        <v>32608.399</v>
      </c>
      <c r="D37" s="61"/>
      <c r="E37" s="47"/>
      <c r="F37" s="48"/>
    </row>
    <row r="38" spans="1:6" s="10" customFormat="1" ht="15">
      <c r="A38" s="114" t="s">
        <v>47</v>
      </c>
      <c r="B38" s="59">
        <f>B24+B25</f>
        <v>3912303.298</v>
      </c>
      <c r="C38" s="62">
        <f>C24+C25</f>
        <v>3912303.298</v>
      </c>
      <c r="D38" s="63">
        <f>D24+D25</f>
        <v>3767023.4340000004</v>
      </c>
      <c r="E38" s="88">
        <f t="shared" si="0"/>
        <v>96.28658994627877</v>
      </c>
      <c r="F38" s="89">
        <f t="shared" si="1"/>
        <v>96.28658994627877</v>
      </c>
    </row>
    <row r="39" spans="1:6" ht="15">
      <c r="A39" s="114" t="s">
        <v>48</v>
      </c>
      <c r="B39" s="49"/>
      <c r="C39" s="62"/>
      <c r="D39" s="64"/>
      <c r="E39" s="47"/>
      <c r="F39" s="48"/>
    </row>
    <row r="40" spans="1:6" ht="30.75">
      <c r="A40" s="56" t="s">
        <v>95</v>
      </c>
      <c r="B40" s="49"/>
      <c r="C40" s="63"/>
      <c r="D40" s="64">
        <v>2.747</v>
      </c>
      <c r="E40" s="47"/>
      <c r="F40" s="48"/>
    </row>
    <row r="41" spans="1:6" ht="46.5">
      <c r="A41" s="56" t="s">
        <v>80</v>
      </c>
      <c r="B41" s="49"/>
      <c r="C41" s="63"/>
      <c r="D41" s="64">
        <v>-23.125</v>
      </c>
      <c r="E41" s="47"/>
      <c r="F41" s="48"/>
    </row>
    <row r="42" spans="1:6" ht="15">
      <c r="A42" s="56" t="s">
        <v>34</v>
      </c>
      <c r="B42" s="49">
        <v>620</v>
      </c>
      <c r="C42" s="109">
        <v>620</v>
      </c>
      <c r="D42" s="64">
        <v>863.825</v>
      </c>
      <c r="E42" s="47">
        <f t="shared" si="0"/>
        <v>139.32661290322582</v>
      </c>
      <c r="F42" s="48">
        <f t="shared" si="1"/>
        <v>139.32661290322582</v>
      </c>
    </row>
    <row r="43" spans="1:6" ht="78">
      <c r="A43" s="56" t="s">
        <v>49</v>
      </c>
      <c r="B43" s="49">
        <v>300</v>
      </c>
      <c r="C43" s="109">
        <v>300</v>
      </c>
      <c r="D43" s="49">
        <v>1070.745</v>
      </c>
      <c r="E43" s="82" t="s">
        <v>102</v>
      </c>
      <c r="F43" s="48" t="s">
        <v>102</v>
      </c>
    </row>
    <row r="44" spans="1:6" s="15" customFormat="1" ht="62.25">
      <c r="A44" s="110" t="s">
        <v>59</v>
      </c>
      <c r="B44" s="49">
        <v>71.74</v>
      </c>
      <c r="C44" s="109">
        <v>71.74</v>
      </c>
      <c r="D44" s="49">
        <v>181.234</v>
      </c>
      <c r="E44" s="82" t="s">
        <v>103</v>
      </c>
      <c r="F44" s="48" t="s">
        <v>103</v>
      </c>
    </row>
    <row r="45" spans="1:6" s="14" customFormat="1" ht="46.5">
      <c r="A45" s="56" t="s">
        <v>50</v>
      </c>
      <c r="B45" s="49">
        <v>500</v>
      </c>
      <c r="C45" s="109">
        <v>500</v>
      </c>
      <c r="D45" s="49">
        <v>3957.104</v>
      </c>
      <c r="E45" s="82" t="s">
        <v>110</v>
      </c>
      <c r="F45" s="48" t="s">
        <v>110</v>
      </c>
    </row>
    <row r="46" spans="1:6" s="21" customFormat="1" ht="30.75">
      <c r="A46" s="111" t="s">
        <v>65</v>
      </c>
      <c r="B46" s="49">
        <v>2000</v>
      </c>
      <c r="C46" s="109">
        <v>2000</v>
      </c>
      <c r="D46" s="49"/>
      <c r="E46" s="47"/>
      <c r="F46" s="48"/>
    </row>
    <row r="47" spans="1:6" ht="15">
      <c r="A47" s="56" t="s">
        <v>68</v>
      </c>
      <c r="B47" s="83">
        <v>500</v>
      </c>
      <c r="C47" s="65">
        <v>500</v>
      </c>
      <c r="D47" s="65">
        <v>10659.089</v>
      </c>
      <c r="E47" s="82" t="s">
        <v>101</v>
      </c>
      <c r="F47" s="48" t="s">
        <v>101</v>
      </c>
    </row>
    <row r="48" spans="1:6" ht="62.25">
      <c r="A48" s="113" t="s">
        <v>92</v>
      </c>
      <c r="B48" s="83">
        <v>21098.393</v>
      </c>
      <c r="C48" s="65">
        <v>21098.393</v>
      </c>
      <c r="D48" s="65">
        <v>21098.393</v>
      </c>
      <c r="E48" s="47">
        <f t="shared" si="0"/>
        <v>100</v>
      </c>
      <c r="F48" s="48">
        <f t="shared" si="1"/>
        <v>100</v>
      </c>
    </row>
    <row r="49" spans="1:6" ht="280.5">
      <c r="A49" s="56" t="s">
        <v>97</v>
      </c>
      <c r="B49" s="83">
        <v>56287.647</v>
      </c>
      <c r="C49" s="65">
        <v>56287.647</v>
      </c>
      <c r="D49" s="65"/>
      <c r="E49" s="47"/>
      <c r="F49" s="48"/>
    </row>
    <row r="50" spans="1:6" s="10" customFormat="1" ht="15">
      <c r="A50" s="81" t="s">
        <v>51</v>
      </c>
      <c r="B50" s="59">
        <f>SUM(B42:B49)</f>
        <v>81377.78</v>
      </c>
      <c r="C50" s="59">
        <f>SUM(C42:C49)</f>
        <v>81377.78</v>
      </c>
      <c r="D50" s="59">
        <f>SUM(D40:D48)</f>
        <v>37810.012</v>
      </c>
      <c r="E50" s="88">
        <f t="shared" si="0"/>
        <v>46.462329151766</v>
      </c>
      <c r="F50" s="89">
        <f t="shared" si="1"/>
        <v>46.462329151766</v>
      </c>
    </row>
    <row r="51" spans="1:6" s="87" customFormat="1" ht="15">
      <c r="A51" s="81" t="s">
        <v>52</v>
      </c>
      <c r="B51" s="59">
        <f>B38+B50</f>
        <v>3993681.0779999997</v>
      </c>
      <c r="C51" s="59">
        <f>C38+C50</f>
        <v>3993681.0779999997</v>
      </c>
      <c r="D51" s="59">
        <f>D38+D50</f>
        <v>3804833.4460000005</v>
      </c>
      <c r="E51" s="88">
        <f t="shared" si="0"/>
        <v>95.27133919029477</v>
      </c>
      <c r="F51" s="89">
        <f t="shared" si="1"/>
        <v>95.27133919029477</v>
      </c>
    </row>
    <row r="52" spans="1:6" s="108" customFormat="1" ht="46.5">
      <c r="A52" s="115" t="s">
        <v>58</v>
      </c>
      <c r="B52" s="116">
        <v>705.5</v>
      </c>
      <c r="C52" s="116">
        <v>705.5</v>
      </c>
      <c r="D52" s="45">
        <v>2573.5652</v>
      </c>
      <c r="E52" s="82" t="s">
        <v>102</v>
      </c>
      <c r="F52" s="117" t="s">
        <v>102</v>
      </c>
    </row>
    <row r="53" spans="1:6" s="10" customFormat="1" ht="15">
      <c r="A53" s="58" t="s">
        <v>53</v>
      </c>
      <c r="B53" s="59">
        <f>B51+B52</f>
        <v>3994386.5779999997</v>
      </c>
      <c r="C53" s="66">
        <f>C51+C52</f>
        <v>3994386.5779999997</v>
      </c>
      <c r="D53" s="59">
        <f>D51+D52</f>
        <v>3807407.0112000005</v>
      </c>
      <c r="E53" s="88">
        <f t="shared" si="0"/>
        <v>95.3189416410061</v>
      </c>
      <c r="F53" s="89">
        <f t="shared" si="1"/>
        <v>95.3189416410061</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3" r:id="rId1"/>
  <rowBreaks count="1" manualBreakCount="1">
    <brk id="32" max="5" man="1"/>
  </rowBreaks>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49">
      <selection activeCell="A63" sqref="A63"/>
    </sheetView>
  </sheetViews>
  <sheetFormatPr defaultColWidth="8.625" defaultRowHeight="12.75"/>
  <cols>
    <col min="1" max="1" width="44.625" style="1" customWidth="1"/>
    <col min="2" max="2" width="15.375" style="1" customWidth="1"/>
    <col min="3" max="3" width="14.875" style="5" customWidth="1"/>
    <col min="4" max="4" width="15.00390625" style="1" customWidth="1"/>
    <col min="5" max="5" width="13.50390625" style="1" customWidth="1"/>
    <col min="6" max="6" width="14.50390625" style="4" customWidth="1"/>
    <col min="7" max="7" width="7.50390625" style="1" customWidth="1"/>
    <col min="8" max="16384" width="8.625" style="1" customWidth="1"/>
  </cols>
  <sheetData>
    <row r="1" spans="1:6" ht="28.5" customHeight="1">
      <c r="A1" s="7"/>
      <c r="B1" s="7"/>
      <c r="C1" s="7"/>
      <c r="D1" s="7"/>
      <c r="E1" s="7"/>
      <c r="F1" s="6"/>
    </row>
    <row r="2" spans="1:6" ht="29.25" customHeight="1">
      <c r="A2" s="119" t="s">
        <v>104</v>
      </c>
      <c r="B2" s="119"/>
      <c r="C2" s="119"/>
      <c r="D2" s="119"/>
      <c r="E2" s="119"/>
      <c r="F2" s="119"/>
    </row>
    <row r="3" spans="1:6" ht="29.25" customHeight="1">
      <c r="A3" s="26"/>
      <c r="B3" s="26"/>
      <c r="C3" s="27"/>
      <c r="D3" s="28"/>
      <c r="E3" s="28"/>
      <c r="F3" s="29"/>
    </row>
    <row r="4" spans="1:6" ht="98.25" customHeight="1">
      <c r="A4" s="30" t="s">
        <v>11</v>
      </c>
      <c r="B4" s="31" t="s">
        <v>67</v>
      </c>
      <c r="C4" s="32" t="s">
        <v>107</v>
      </c>
      <c r="D4" s="30" t="s">
        <v>109</v>
      </c>
      <c r="E4" s="33" t="s">
        <v>70</v>
      </c>
      <c r="F4" s="33" t="s">
        <v>71</v>
      </c>
    </row>
    <row r="5" spans="1:6" ht="0.75" customHeight="1" hidden="1">
      <c r="A5" s="34"/>
      <c r="B5" s="35"/>
      <c r="C5" s="36"/>
      <c r="D5" s="34"/>
      <c r="E5" s="37"/>
      <c r="F5" s="37"/>
    </row>
    <row r="6" spans="1:6" ht="15">
      <c r="A6" s="38" t="s">
        <v>10</v>
      </c>
      <c r="B6" s="39"/>
      <c r="C6" s="40"/>
      <c r="D6" s="41"/>
      <c r="E6" s="42"/>
      <c r="F6" s="43"/>
    </row>
    <row r="7" spans="1:6" ht="15">
      <c r="A7" s="90" t="s">
        <v>0</v>
      </c>
      <c r="B7" s="44">
        <v>1243755</v>
      </c>
      <c r="C7" s="45">
        <v>1243755</v>
      </c>
      <c r="D7" s="46">
        <v>1208978.811</v>
      </c>
      <c r="E7" s="47">
        <f>D7/B7*100</f>
        <v>97.2039357429719</v>
      </c>
      <c r="F7" s="48">
        <f>D7/C7*100</f>
        <v>97.2039357429719</v>
      </c>
    </row>
    <row r="8" spans="1:6" ht="15">
      <c r="A8" s="90" t="s">
        <v>1</v>
      </c>
      <c r="B8" s="49">
        <v>2140</v>
      </c>
      <c r="C8" s="45">
        <v>2140</v>
      </c>
      <c r="D8" s="46">
        <v>3096.529</v>
      </c>
      <c r="E8" s="47">
        <f aca="true" t="shared" si="0" ref="E8:E53">D8/B8*100</f>
        <v>144.6976168224299</v>
      </c>
      <c r="F8" s="48">
        <f aca="true" t="shared" si="1" ref="F8:F53">D8/C8*100</f>
        <v>144.6976168224299</v>
      </c>
    </row>
    <row r="9" spans="1:6" ht="15">
      <c r="A9" s="91" t="s">
        <v>89</v>
      </c>
      <c r="B9" s="49">
        <v>195600</v>
      </c>
      <c r="C9" s="45">
        <v>195600</v>
      </c>
      <c r="D9" s="46">
        <v>193441.29</v>
      </c>
      <c r="E9" s="47">
        <f t="shared" si="0"/>
        <v>98.89636503067484</v>
      </c>
      <c r="F9" s="48">
        <f t="shared" si="1"/>
        <v>98.89636503067484</v>
      </c>
    </row>
    <row r="10" spans="1:6" s="3" customFormat="1" ht="15">
      <c r="A10" s="90" t="s">
        <v>55</v>
      </c>
      <c r="B10" s="50">
        <f>B11+B15+B17</f>
        <v>537438</v>
      </c>
      <c r="C10" s="50">
        <f>C11+C15+C17</f>
        <v>537438</v>
      </c>
      <c r="D10" s="50">
        <f>D11+D15+D16+D17</f>
        <v>551144.085</v>
      </c>
      <c r="E10" s="47">
        <f t="shared" si="0"/>
        <v>102.55026347225167</v>
      </c>
      <c r="F10" s="48">
        <f t="shared" si="1"/>
        <v>102.55026347225167</v>
      </c>
    </row>
    <row r="11" spans="1:6" s="13" customFormat="1" ht="15">
      <c r="A11" s="92" t="s">
        <v>60</v>
      </c>
      <c r="B11" s="52">
        <f>SUM(B12:B14)</f>
        <v>306758</v>
      </c>
      <c r="C11" s="53">
        <f>C12+C13+C14</f>
        <v>306758</v>
      </c>
      <c r="D11" s="53">
        <f>D12+D13+D14</f>
        <v>295776.62299999996</v>
      </c>
      <c r="E11" s="47">
        <f t="shared" si="0"/>
        <v>96.42018235873228</v>
      </c>
      <c r="F11" s="48">
        <f t="shared" si="1"/>
        <v>96.42018235873228</v>
      </c>
    </row>
    <row r="12" spans="1:6" s="13" customFormat="1" ht="30.75">
      <c r="A12" s="93" t="s">
        <v>24</v>
      </c>
      <c r="B12" s="52">
        <v>24108</v>
      </c>
      <c r="C12" s="53">
        <v>24108</v>
      </c>
      <c r="D12" s="54">
        <v>26868.18</v>
      </c>
      <c r="E12" s="47">
        <f t="shared" si="0"/>
        <v>111.44922847187655</v>
      </c>
      <c r="F12" s="48">
        <f t="shared" si="1"/>
        <v>111.44922847187655</v>
      </c>
    </row>
    <row r="13" spans="1:6" s="13" customFormat="1" ht="15">
      <c r="A13" s="94" t="s">
        <v>79</v>
      </c>
      <c r="B13" s="52">
        <v>280700</v>
      </c>
      <c r="C13" s="53">
        <v>280700</v>
      </c>
      <c r="D13" s="54">
        <v>265137.333</v>
      </c>
      <c r="E13" s="47">
        <f t="shared" si="0"/>
        <v>94.45576522978268</v>
      </c>
      <c r="F13" s="48">
        <f t="shared" si="1"/>
        <v>94.45576522978268</v>
      </c>
    </row>
    <row r="14" spans="1:6" s="13" customFormat="1" ht="15">
      <c r="A14" s="92" t="s">
        <v>18</v>
      </c>
      <c r="B14" s="52">
        <v>1950</v>
      </c>
      <c r="C14" s="53">
        <v>1950</v>
      </c>
      <c r="D14" s="84">
        <v>3771.11</v>
      </c>
      <c r="E14" s="47">
        <f t="shared" si="0"/>
        <v>193.39025641025643</v>
      </c>
      <c r="F14" s="48">
        <f t="shared" si="1"/>
        <v>193.39025641025643</v>
      </c>
    </row>
    <row r="15" spans="1:6" s="13" customFormat="1" ht="15">
      <c r="A15" s="95" t="s">
        <v>2</v>
      </c>
      <c r="B15" s="52">
        <v>250</v>
      </c>
      <c r="C15" s="53">
        <v>250</v>
      </c>
      <c r="D15" s="54">
        <v>372.504</v>
      </c>
      <c r="E15" s="47">
        <f t="shared" si="0"/>
        <v>149.0016</v>
      </c>
      <c r="F15" s="48">
        <f t="shared" si="1"/>
        <v>149.0016</v>
      </c>
    </row>
    <row r="16" spans="1:6" s="13" customFormat="1" ht="46.5">
      <c r="A16" s="95" t="s">
        <v>63</v>
      </c>
      <c r="B16" s="52"/>
      <c r="C16" s="53"/>
      <c r="D16" s="54">
        <v>-135.272</v>
      </c>
      <c r="E16" s="47"/>
      <c r="F16" s="48"/>
    </row>
    <row r="17" spans="1:6" s="13" customFormat="1" ht="15">
      <c r="A17" s="95" t="s">
        <v>20</v>
      </c>
      <c r="B17" s="52">
        <v>230430</v>
      </c>
      <c r="C17" s="53">
        <v>230430</v>
      </c>
      <c r="D17" s="54">
        <v>255130.23</v>
      </c>
      <c r="E17" s="47">
        <f t="shared" si="0"/>
        <v>110.71919020960812</v>
      </c>
      <c r="F17" s="48">
        <f t="shared" si="1"/>
        <v>110.71919020960812</v>
      </c>
    </row>
    <row r="18" spans="1:6" ht="15">
      <c r="A18" s="90" t="s">
        <v>12</v>
      </c>
      <c r="B18" s="49">
        <v>150</v>
      </c>
      <c r="C18" s="45">
        <v>150</v>
      </c>
      <c r="D18" s="44">
        <v>780.264</v>
      </c>
      <c r="E18" s="82" t="s">
        <v>111</v>
      </c>
      <c r="F18" s="48" t="s">
        <v>111</v>
      </c>
    </row>
    <row r="19" spans="1:6" ht="30.75">
      <c r="A19" s="96" t="s">
        <v>77</v>
      </c>
      <c r="B19" s="49">
        <v>20500</v>
      </c>
      <c r="C19" s="45">
        <v>20500</v>
      </c>
      <c r="D19" s="46">
        <v>24485.013</v>
      </c>
      <c r="E19" s="47">
        <f t="shared" si="0"/>
        <v>119.43908780487804</v>
      </c>
      <c r="F19" s="48">
        <f t="shared" si="1"/>
        <v>119.43908780487804</v>
      </c>
    </row>
    <row r="20" spans="1:6" ht="78">
      <c r="A20" s="96" t="s">
        <v>25</v>
      </c>
      <c r="B20" s="49">
        <v>10500</v>
      </c>
      <c r="C20" s="45">
        <v>10500</v>
      </c>
      <c r="D20" s="46">
        <v>10012.193</v>
      </c>
      <c r="E20" s="47">
        <f t="shared" si="0"/>
        <v>95.35421904761904</v>
      </c>
      <c r="F20" s="48">
        <f t="shared" si="1"/>
        <v>95.35421904761904</v>
      </c>
    </row>
    <row r="21" spans="1:6" ht="15">
      <c r="A21" s="96" t="s">
        <v>3</v>
      </c>
      <c r="B21" s="49">
        <v>300</v>
      </c>
      <c r="C21" s="45">
        <v>300</v>
      </c>
      <c r="D21" s="46">
        <v>527.335</v>
      </c>
      <c r="E21" s="47">
        <f t="shared" si="0"/>
        <v>175.77833333333334</v>
      </c>
      <c r="F21" s="48">
        <f t="shared" si="1"/>
        <v>175.77833333333334</v>
      </c>
    </row>
    <row r="22" spans="1:6" ht="30.75">
      <c r="A22" s="96" t="s">
        <v>83</v>
      </c>
      <c r="B22" s="49">
        <v>17300</v>
      </c>
      <c r="C22" s="45">
        <v>17300</v>
      </c>
      <c r="D22" s="46">
        <v>29160</v>
      </c>
      <c r="E22" s="47">
        <f t="shared" si="0"/>
        <v>168.55491329479767</v>
      </c>
      <c r="F22" s="48">
        <f t="shared" si="1"/>
        <v>168.55491329479767</v>
      </c>
    </row>
    <row r="23" spans="1:6" ht="15">
      <c r="A23" s="97" t="s">
        <v>19</v>
      </c>
      <c r="B23" s="49">
        <v>3100</v>
      </c>
      <c r="C23" s="45">
        <v>3100</v>
      </c>
      <c r="D23" s="44">
        <v>7289.47</v>
      </c>
      <c r="E23" s="82" t="s">
        <v>112</v>
      </c>
      <c r="F23" s="48" t="s">
        <v>112</v>
      </c>
    </row>
    <row r="24" spans="1:6" s="2" customFormat="1" ht="15">
      <c r="A24" s="98" t="s">
        <v>13</v>
      </c>
      <c r="B24" s="59">
        <f>B7+B8+B9+B10++B18+B19+B20+B21+B23+B22</f>
        <v>2030783</v>
      </c>
      <c r="C24" s="59">
        <f>C7+C8+C9+C10++C18+C19+C20+C21+C23+C22</f>
        <v>2030783</v>
      </c>
      <c r="D24" s="59">
        <f>D7+D8+D9+D10+D18+D19+D20+D21+D22+D23</f>
        <v>2028914.99</v>
      </c>
      <c r="E24" s="88">
        <f t="shared" si="0"/>
        <v>99.90801528277517</v>
      </c>
      <c r="F24" s="89">
        <f t="shared" si="1"/>
        <v>99.90801528277517</v>
      </c>
    </row>
    <row r="25" spans="1:6" s="2" customFormat="1" ht="15">
      <c r="A25" s="97" t="s">
        <v>61</v>
      </c>
      <c r="B25" s="52">
        <f>B26+B27+B28+B29+B30+B31+B33+B35+B36+B34+B32+B37</f>
        <v>1881520.298</v>
      </c>
      <c r="C25" s="53">
        <f>SUM(C26:C37)</f>
        <v>1881520.298</v>
      </c>
      <c r="D25" s="53">
        <f>SUM(D26:D36)</f>
        <v>1738108.4440000001</v>
      </c>
      <c r="E25" s="47">
        <f t="shared" si="0"/>
        <v>92.37787367202776</v>
      </c>
      <c r="F25" s="48">
        <f t="shared" si="1"/>
        <v>92.37787367202776</v>
      </c>
    </row>
    <row r="26" spans="1:6" s="2" customFormat="1" ht="124.5">
      <c r="A26" s="99" t="s">
        <v>21</v>
      </c>
      <c r="B26" s="52">
        <v>514587.2</v>
      </c>
      <c r="C26" s="60">
        <v>514587.2</v>
      </c>
      <c r="D26" s="61">
        <v>499196.776</v>
      </c>
      <c r="E26" s="47">
        <f t="shared" si="0"/>
        <v>97.00917084606846</v>
      </c>
      <c r="F26" s="48">
        <f t="shared" si="1"/>
        <v>97.00917084606846</v>
      </c>
    </row>
    <row r="27" spans="1:6" s="2" customFormat="1" ht="140.25">
      <c r="A27" s="99" t="s">
        <v>14</v>
      </c>
      <c r="B27" s="52">
        <v>488598.858</v>
      </c>
      <c r="C27" s="60">
        <v>488598.858</v>
      </c>
      <c r="D27" s="61">
        <v>428131.294</v>
      </c>
      <c r="E27" s="47">
        <f t="shared" si="0"/>
        <v>87.62429280995167</v>
      </c>
      <c r="F27" s="48">
        <f t="shared" si="1"/>
        <v>87.62429280995167</v>
      </c>
    </row>
    <row r="28" spans="1:6" s="2" customFormat="1" ht="78">
      <c r="A28" s="99" t="s">
        <v>22</v>
      </c>
      <c r="B28" s="52">
        <v>925.4</v>
      </c>
      <c r="C28" s="53">
        <v>925.4</v>
      </c>
      <c r="D28" s="61">
        <v>925.4</v>
      </c>
      <c r="E28" s="47">
        <f t="shared" si="0"/>
        <v>100</v>
      </c>
      <c r="F28" s="48">
        <f t="shared" si="1"/>
        <v>100</v>
      </c>
    </row>
    <row r="29" spans="1:6" s="2" customFormat="1" ht="62.25">
      <c r="A29" s="99" t="s">
        <v>88</v>
      </c>
      <c r="B29" s="52">
        <v>9986.6</v>
      </c>
      <c r="C29" s="53">
        <v>9986.6</v>
      </c>
      <c r="D29" s="61">
        <v>9416.1</v>
      </c>
      <c r="E29" s="47">
        <f t="shared" si="0"/>
        <v>94.28734504235676</v>
      </c>
      <c r="F29" s="48">
        <f t="shared" si="1"/>
        <v>94.28734504235676</v>
      </c>
    </row>
    <row r="30" spans="1:6" s="2" customFormat="1" ht="46.5">
      <c r="A30" s="99" t="s">
        <v>4</v>
      </c>
      <c r="B30" s="52">
        <v>375497</v>
      </c>
      <c r="C30" s="53">
        <v>375497</v>
      </c>
      <c r="D30" s="61">
        <v>360274.95</v>
      </c>
      <c r="E30" s="47">
        <f t="shared" si="0"/>
        <v>95.94615935679911</v>
      </c>
      <c r="F30" s="48">
        <f t="shared" si="1"/>
        <v>95.94615935679911</v>
      </c>
    </row>
    <row r="31" spans="1:7" s="2" customFormat="1" ht="46.5">
      <c r="A31" s="99" t="s">
        <v>5</v>
      </c>
      <c r="B31" s="52">
        <v>425934</v>
      </c>
      <c r="C31" s="53">
        <v>425934</v>
      </c>
      <c r="D31" s="61">
        <v>407547.318</v>
      </c>
      <c r="E31" s="47">
        <f t="shared" si="0"/>
        <v>95.68320866613138</v>
      </c>
      <c r="F31" s="48">
        <f t="shared" si="1"/>
        <v>95.68320866613138</v>
      </c>
      <c r="G31" s="20"/>
    </row>
    <row r="32" spans="1:7" s="2" customFormat="1" ht="62.25">
      <c r="A32" s="100" t="s">
        <v>93</v>
      </c>
      <c r="B32" s="52">
        <v>15645.502</v>
      </c>
      <c r="C32" s="53">
        <v>15645.502</v>
      </c>
      <c r="D32" s="61">
        <v>15645.502</v>
      </c>
      <c r="E32" s="47">
        <f t="shared" si="0"/>
        <v>100</v>
      </c>
      <c r="F32" s="48">
        <f t="shared" si="1"/>
        <v>100</v>
      </c>
      <c r="G32" s="20"/>
    </row>
    <row r="33" spans="1:6" s="2" customFormat="1" ht="15">
      <c r="A33" s="101" t="s">
        <v>6</v>
      </c>
      <c r="B33" s="52">
        <v>7265.65</v>
      </c>
      <c r="C33" s="60">
        <v>7265.65</v>
      </c>
      <c r="D33" s="61">
        <v>6829.442</v>
      </c>
      <c r="E33" s="47">
        <f t="shared" si="0"/>
        <v>93.99629764714788</v>
      </c>
      <c r="F33" s="48">
        <f t="shared" si="1"/>
        <v>93.99629764714788</v>
      </c>
    </row>
    <row r="34" spans="1:6" s="2" customFormat="1" ht="78">
      <c r="A34" s="99" t="s">
        <v>91</v>
      </c>
      <c r="B34" s="52">
        <v>4457.487</v>
      </c>
      <c r="C34" s="60">
        <v>4457.487</v>
      </c>
      <c r="D34" s="61">
        <v>4457.487</v>
      </c>
      <c r="E34" s="47">
        <f t="shared" si="0"/>
        <v>100</v>
      </c>
      <c r="F34" s="48">
        <f t="shared" si="1"/>
        <v>100</v>
      </c>
    </row>
    <row r="35" spans="1:6" s="2" customFormat="1" ht="218.25">
      <c r="A35" s="102" t="s">
        <v>75</v>
      </c>
      <c r="B35" s="52">
        <v>4218.1</v>
      </c>
      <c r="C35" s="53">
        <v>4218.1</v>
      </c>
      <c r="D35" s="61">
        <v>3888.073</v>
      </c>
      <c r="E35" s="47">
        <f t="shared" si="0"/>
        <v>92.17593229179013</v>
      </c>
      <c r="F35" s="48">
        <f t="shared" si="1"/>
        <v>92.17593229179013</v>
      </c>
    </row>
    <row r="36" spans="1:6" ht="280.5">
      <c r="A36" s="103" t="s">
        <v>99</v>
      </c>
      <c r="B36" s="52">
        <v>1796.102</v>
      </c>
      <c r="C36" s="53">
        <v>1796.102</v>
      </c>
      <c r="D36" s="61">
        <v>1796.102</v>
      </c>
      <c r="E36" s="47">
        <f t="shared" si="0"/>
        <v>100</v>
      </c>
      <c r="F36" s="48">
        <f t="shared" si="1"/>
        <v>100</v>
      </c>
    </row>
    <row r="37" spans="1:6" ht="296.25">
      <c r="A37" s="103" t="s">
        <v>98</v>
      </c>
      <c r="B37" s="52">
        <v>32608.399</v>
      </c>
      <c r="C37" s="53">
        <v>32608.399</v>
      </c>
      <c r="D37" s="61"/>
      <c r="E37" s="47"/>
      <c r="F37" s="48"/>
    </row>
    <row r="38" spans="1:6" ht="15">
      <c r="A38" s="104" t="s">
        <v>15</v>
      </c>
      <c r="B38" s="59">
        <f>B24+B25</f>
        <v>3912303.298</v>
      </c>
      <c r="C38" s="62">
        <f>C24+C25</f>
        <v>3912303.298</v>
      </c>
      <c r="D38" s="63">
        <f>D24+D25</f>
        <v>3767023.4340000004</v>
      </c>
      <c r="E38" s="88">
        <f t="shared" si="0"/>
        <v>96.28658994627877</v>
      </c>
      <c r="F38" s="89">
        <f t="shared" si="1"/>
        <v>96.28658994627877</v>
      </c>
    </row>
    <row r="39" spans="1:6" ht="15">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15">
      <c r="A42" s="96" t="s">
        <v>100</v>
      </c>
      <c r="B42" s="49">
        <v>620</v>
      </c>
      <c r="C42" s="109">
        <v>620</v>
      </c>
      <c r="D42" s="64">
        <v>863.825</v>
      </c>
      <c r="E42" s="47">
        <f t="shared" si="0"/>
        <v>139.32661290322582</v>
      </c>
      <c r="F42" s="48">
        <f t="shared" si="1"/>
        <v>139.32661290322582</v>
      </c>
    </row>
    <row r="43" spans="1:6" s="11" customFormat="1" ht="62.25">
      <c r="A43" s="96" t="s">
        <v>23</v>
      </c>
      <c r="B43" s="49">
        <v>300</v>
      </c>
      <c r="C43" s="109">
        <v>300</v>
      </c>
      <c r="D43" s="49">
        <v>1070.745</v>
      </c>
      <c r="E43" s="82" t="s">
        <v>102</v>
      </c>
      <c r="F43" s="48" t="s">
        <v>102</v>
      </c>
    </row>
    <row r="44" spans="1:6" s="19" customFormat="1" ht="62.25">
      <c r="A44" s="96" t="s">
        <v>57</v>
      </c>
      <c r="B44" s="49">
        <v>71.74</v>
      </c>
      <c r="C44" s="109">
        <v>71.74</v>
      </c>
      <c r="D44" s="49">
        <v>181.234</v>
      </c>
      <c r="E44" s="82" t="s">
        <v>103</v>
      </c>
      <c r="F44" s="48" t="s">
        <v>103</v>
      </c>
    </row>
    <row r="45" spans="1:6" s="25" customFormat="1" ht="46.5">
      <c r="A45" s="96" t="s">
        <v>7</v>
      </c>
      <c r="B45" s="49">
        <v>500</v>
      </c>
      <c r="C45" s="109">
        <v>500</v>
      </c>
      <c r="D45" s="49">
        <v>3957.104</v>
      </c>
      <c r="E45" s="82" t="s">
        <v>110</v>
      </c>
      <c r="F45" s="48" t="s">
        <v>110</v>
      </c>
    </row>
    <row r="46" spans="1:6" ht="46.5">
      <c r="A46" s="105" t="s">
        <v>66</v>
      </c>
      <c r="B46" s="49">
        <v>2000</v>
      </c>
      <c r="C46" s="109">
        <v>2000</v>
      </c>
      <c r="D46" s="49"/>
      <c r="E46" s="47"/>
      <c r="F46" s="48"/>
    </row>
    <row r="47" spans="1:6" s="2" customFormat="1" ht="15">
      <c r="A47" s="96" t="s">
        <v>69</v>
      </c>
      <c r="B47" s="83">
        <v>500</v>
      </c>
      <c r="C47" s="65">
        <v>500</v>
      </c>
      <c r="D47" s="65">
        <v>10659.089</v>
      </c>
      <c r="E47" s="82" t="s">
        <v>101</v>
      </c>
      <c r="F47" s="48" t="s">
        <v>101</v>
      </c>
    </row>
    <row r="48" spans="1:6" s="2" customFormat="1" ht="78">
      <c r="A48" s="112" t="s">
        <v>93</v>
      </c>
      <c r="B48" s="83">
        <v>21098.393</v>
      </c>
      <c r="C48" s="65">
        <v>21098.393</v>
      </c>
      <c r="D48" s="65">
        <v>21098.393</v>
      </c>
      <c r="E48" s="47">
        <f t="shared" si="0"/>
        <v>100</v>
      </c>
      <c r="F48" s="48">
        <f t="shared" si="1"/>
        <v>100</v>
      </c>
    </row>
    <row r="49" spans="1:6" s="2" customFormat="1" ht="280.5">
      <c r="A49" s="106" t="s">
        <v>98</v>
      </c>
      <c r="B49" s="83">
        <v>56287.647</v>
      </c>
      <c r="C49" s="65">
        <v>56287.647</v>
      </c>
      <c r="D49" s="65"/>
      <c r="E49" s="47"/>
      <c r="F49" s="48"/>
    </row>
    <row r="50" spans="1:6" s="25" customFormat="1" ht="15">
      <c r="A50" s="104" t="s">
        <v>8</v>
      </c>
      <c r="B50" s="59">
        <f>SUM(B42:B49)</f>
        <v>81377.78</v>
      </c>
      <c r="C50" s="59">
        <f>SUM(C42:C49)</f>
        <v>81377.78</v>
      </c>
      <c r="D50" s="59">
        <f>SUM(D40:D48)</f>
        <v>37810.012</v>
      </c>
      <c r="E50" s="88">
        <f t="shared" si="0"/>
        <v>46.462329151766</v>
      </c>
      <c r="F50" s="89">
        <f t="shared" si="1"/>
        <v>46.462329151766</v>
      </c>
    </row>
    <row r="51" spans="1:6" s="25" customFormat="1" ht="15">
      <c r="A51" s="104" t="s">
        <v>9</v>
      </c>
      <c r="B51" s="59">
        <f>B38+B50</f>
        <v>3993681.0779999997</v>
      </c>
      <c r="C51" s="59">
        <f>C38+C50</f>
        <v>3993681.0779999997</v>
      </c>
      <c r="D51" s="59">
        <f>D38+D50</f>
        <v>3804833.4460000005</v>
      </c>
      <c r="E51" s="88">
        <f t="shared" si="0"/>
        <v>95.27133919029477</v>
      </c>
      <c r="F51" s="89">
        <f t="shared" si="1"/>
        <v>95.27133919029477</v>
      </c>
    </row>
    <row r="52" spans="1:6" s="19" customFormat="1" ht="46.5">
      <c r="A52" s="118" t="s">
        <v>82</v>
      </c>
      <c r="B52" s="116">
        <v>705.5</v>
      </c>
      <c r="C52" s="116">
        <v>705.5</v>
      </c>
      <c r="D52" s="45">
        <v>2573.5652</v>
      </c>
      <c r="E52" s="82" t="s">
        <v>102</v>
      </c>
      <c r="F52" s="117" t="s">
        <v>102</v>
      </c>
    </row>
    <row r="53" spans="1:6" ht="15">
      <c r="A53" s="107" t="s">
        <v>17</v>
      </c>
      <c r="B53" s="59">
        <f>B51+B52</f>
        <v>3994386.5779999997</v>
      </c>
      <c r="C53" s="66">
        <f>C51+C52</f>
        <v>3994386.5779999997</v>
      </c>
      <c r="D53" s="59">
        <f>D51+D52</f>
        <v>3807407.0112000005</v>
      </c>
      <c r="E53" s="88">
        <f t="shared" si="0"/>
        <v>95.3189416410061</v>
      </c>
      <c r="F53" s="89">
        <f t="shared" si="1"/>
        <v>95.3189416410061</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2017-12-11T13:35:48Z</cp:lastPrinted>
  <dcterms:created xsi:type="dcterms:W3CDTF">2004-07-02T06:40:36Z</dcterms:created>
  <dcterms:modified xsi:type="dcterms:W3CDTF">2017-12-11T13:35:52Z</dcterms:modified>
  <cp:category/>
  <cp:version/>
  <cp:contentType/>
  <cp:contentStatus/>
</cp:coreProperties>
</file>