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<sst xmlns="http://schemas.openxmlformats.org/spreadsheetml/2006/main" count="104" uniqueCount="102">
  <si>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</si>
  <si>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</si>
  <si>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</si>
  <si>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</si>
  <si>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</si>
  <si>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</si>
  <si>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</si>
  <si>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</si>
  <si>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</si>
  <si>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</si>
  <si>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</si>
  <si>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</si>
  <si>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</si>
  <si>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</si>
  <si>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</si>
  <si>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</si>
  <si>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</si>
  <si>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</si>
  <si>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</si>
  <si>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</si>
  <si>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</si>
  <si>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</si>
  <si>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</si>
  <si>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</si>
  <si>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</si>
  <si>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</si>
  <si>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</si>
  <si>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</si>
  <si>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</si>
  <si>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</si>
  <si>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</si>
  <si>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</si>
  <si>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</si>
  <si>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</si>
  <si>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</si>
  <si>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</si>
  <si>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</si>
  <si>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</si>
  <si>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</si>
  <si>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</si>
  <si>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</si>
  <si>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</si>
  <si>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</si>
  <si>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</si>
  <si>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</si>
  <si>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</si>
  <si>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</si>
  <si>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</si>
  <si>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</si>
  <si>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</si>
  <si>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</si>
  <si>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</si>
  <si>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</si>
  <si>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</si>
  <si>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</si>
  <si>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</si>
  <si>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</si>
  <si>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</si>
  <si>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</si>
  <si>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</si>
  <si>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</si>
  <si>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</si>
  <si>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</si>
  <si>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</si>
  <si>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</si>
  <si>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</si>
  <si>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</si>
  <si>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</si>
  <si>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</si>
  <si>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</si>
  <si>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</si>
  <si>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</si>
  <si>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</si>
  <si>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</si>
  <si>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</si>
  <si>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</si>
  <si>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</si>
  <si>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</si>
  <si>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</si>
  <si>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</si>
  <si>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</si>
  <si>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</si>
  <si>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</si>
  <si>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</si>
  <si>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</si>
  <si>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</si>
  <si>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</si>
  <si>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</si>
  <si>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</si>
  <si>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</si>
  <si>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</si>
  <si>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</si>
  <si>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</si>
  <si>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</si>
  <si>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вересень  з урахуванням змін, 
тис. грн.</t>
  </si>
  <si>
    <t>План на
 январь -сентябрь с учетом изменений, тыс. грн.</t>
  </si>
  <si>
    <t>Щомісячна інформація про надходження  до  міського бюджету м.Миколаєва за  
2016 рік (без власних надходжень бюджетних установ)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</si>
  <si>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</si>
  <si>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 xml:space="preserve">Надійшло 
 січень - 
 вересень        тис. грн. </t>
  </si>
  <si>
    <t xml:space="preserve">Поступило          с января 
по  сентябрь,
тыс. грн. </t>
  </si>
  <si>
    <t>у 2,3 р.б.</t>
  </si>
  <si>
    <t>в 2,3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</si>
</sst>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41">
      <selection activeCell="F49" sqref="F49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2" t="s">
        <v>96</v>
      </c>
      <c r="B2" s="112"/>
      <c r="C2" s="112"/>
      <c r="D2" s="112"/>
      <c r="E2" s="112"/>
      <c r="F2" s="112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89</v>
      </c>
      <c r="C4" s="80" t="s">
        <v>94</v>
      </c>
      <c r="D4" s="100" t="s">
        <v>98</v>
      </c>
      <c r="E4" s="83" t="s">
        <v>90</v>
      </c>
      <c r="F4" s="81" t="s">
        <v>91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675111.76</v>
      </c>
      <c r="D7" s="50">
        <v>708417.296</v>
      </c>
      <c r="E7" s="77">
        <f>D7/B7*100</f>
        <v>76.31340040935042</v>
      </c>
      <c r="F7" s="9">
        <f>D7/C7*100</f>
        <v>104.93333666710234</v>
      </c>
      <c r="G7" s="13"/>
    </row>
    <row r="8" spans="1:7" ht="15">
      <c r="A8" s="25" t="s">
        <v>69</v>
      </c>
      <c r="B8" s="67">
        <v>2400</v>
      </c>
      <c r="C8" s="60">
        <v>1883.4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82.11272167356907</v>
      </c>
      <c r="G8" s="13"/>
    </row>
    <row r="9" spans="1:7" ht="45">
      <c r="A9" s="24" t="s">
        <v>32</v>
      </c>
      <c r="B9" s="59">
        <v>126000</v>
      </c>
      <c r="C9" s="60">
        <v>96300</v>
      </c>
      <c r="D9" s="50">
        <v>123196.03</v>
      </c>
      <c r="E9" s="77">
        <f t="shared" si="0"/>
        <v>97.77462698412698</v>
      </c>
      <c r="F9" s="9">
        <f t="shared" si="1"/>
        <v>127.92941848390447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320180.15</v>
      </c>
      <c r="D10" s="10">
        <f>D11+D15+D16+D17</f>
        <v>348189.512</v>
      </c>
      <c r="E10" s="77">
        <f t="shared" si="0"/>
        <v>83.42066460624355</v>
      </c>
      <c r="F10" s="9">
        <f t="shared" si="1"/>
        <v>108.7480007739393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190917</v>
      </c>
      <c r="D11" s="40">
        <f>D12+D13+D14</f>
        <v>207410.93600000002</v>
      </c>
      <c r="E11" s="77">
        <f t="shared" si="0"/>
        <v>82.77729770718177</v>
      </c>
      <c r="F11" s="9">
        <f t="shared" si="1"/>
        <v>108.6393228471011</v>
      </c>
      <c r="G11" s="45"/>
    </row>
    <row r="12" spans="1:7" s="46" customFormat="1" ht="30">
      <c r="A12" s="20" t="s">
        <v>62</v>
      </c>
      <c r="B12" s="74">
        <v>17470</v>
      </c>
      <c r="C12" s="75">
        <v>13446</v>
      </c>
      <c r="D12" s="51">
        <v>15382.309</v>
      </c>
      <c r="E12" s="77">
        <f t="shared" si="0"/>
        <v>88.04985117344017</v>
      </c>
      <c r="F12" s="9">
        <f t="shared" si="1"/>
        <v>114.40063215826268</v>
      </c>
      <c r="G12" s="45"/>
    </row>
    <row r="13" spans="1:7" s="46" customFormat="1" ht="15">
      <c r="A13" s="20" t="s">
        <v>34</v>
      </c>
      <c r="B13" s="74">
        <v>228100</v>
      </c>
      <c r="C13" s="75">
        <v>172755</v>
      </c>
      <c r="D13" s="51">
        <v>190266.662</v>
      </c>
      <c r="E13" s="77">
        <f t="shared" si="0"/>
        <v>83.41370539237177</v>
      </c>
      <c r="F13" s="9">
        <f t="shared" si="1"/>
        <v>110.13670342392405</v>
      </c>
      <c r="G13" s="45"/>
    </row>
    <row r="14" spans="1:7" s="46" customFormat="1" ht="15">
      <c r="A14" s="20" t="s">
        <v>35</v>
      </c>
      <c r="B14" s="74">
        <v>4995</v>
      </c>
      <c r="C14" s="75">
        <v>4716</v>
      </c>
      <c r="D14" s="51">
        <v>1761.965</v>
      </c>
      <c r="E14" s="77">
        <f t="shared" si="0"/>
        <v>35.27457457457457</v>
      </c>
      <c r="F14" s="9">
        <f t="shared" si="1"/>
        <v>37.36142917726887</v>
      </c>
      <c r="G14" s="45"/>
    </row>
    <row r="15" spans="1:7" s="46" customFormat="1" ht="15">
      <c r="A15" s="23" t="s">
        <v>36</v>
      </c>
      <c r="B15" s="74">
        <v>195</v>
      </c>
      <c r="C15" s="75">
        <v>133.15</v>
      </c>
      <c r="D15" s="51">
        <v>187.781</v>
      </c>
      <c r="E15" s="77">
        <f t="shared" si="0"/>
        <v>96.29794871794873</v>
      </c>
      <c r="F15" s="9">
        <f t="shared" si="1"/>
        <v>141.02966579046188</v>
      </c>
      <c r="G15" s="45"/>
    </row>
    <row r="16" spans="1:7" s="46" customFormat="1" ht="45">
      <c r="A16" s="23" t="s">
        <v>71</v>
      </c>
      <c r="B16" s="74"/>
      <c r="C16" s="75"/>
      <c r="D16" s="51">
        <v>-105.302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129130</v>
      </c>
      <c r="D17" s="51">
        <v>140696.097</v>
      </c>
      <c r="E17" s="77">
        <f t="shared" si="0"/>
        <v>84.43623417151774</v>
      </c>
      <c r="F17" s="9">
        <f t="shared" si="1"/>
        <v>108.95694029272826</v>
      </c>
      <c r="G17" s="45"/>
    </row>
    <row r="18" spans="1:7" ht="15">
      <c r="A18" s="24" t="s">
        <v>39</v>
      </c>
      <c r="B18" s="59">
        <v>150</v>
      </c>
      <c r="C18" s="60">
        <v>111</v>
      </c>
      <c r="D18" s="50">
        <v>-553.257</v>
      </c>
      <c r="E18" s="77"/>
      <c r="F18" s="9"/>
      <c r="G18" s="13"/>
    </row>
    <row r="19" spans="1:7" ht="30">
      <c r="A19" s="24" t="s">
        <v>40</v>
      </c>
      <c r="B19" s="59">
        <v>14210</v>
      </c>
      <c r="C19" s="60">
        <v>10960</v>
      </c>
      <c r="D19" s="50">
        <v>10915.571</v>
      </c>
      <c r="E19" s="77">
        <f t="shared" si="0"/>
        <v>76.8161224489796</v>
      </c>
      <c r="F19" s="9">
        <f t="shared" si="1"/>
        <v>99.59462591240876</v>
      </c>
      <c r="G19" s="13"/>
    </row>
    <row r="20" spans="1:7" ht="60">
      <c r="A20" s="24" t="s">
        <v>41</v>
      </c>
      <c r="B20" s="59">
        <v>8400</v>
      </c>
      <c r="C20" s="60">
        <v>6485</v>
      </c>
      <c r="D20" s="50">
        <v>8216.904</v>
      </c>
      <c r="E20" s="77">
        <f t="shared" si="0"/>
        <v>97.82028571428572</v>
      </c>
      <c r="F20" s="9">
        <f t="shared" si="1"/>
        <v>126.7063068619892</v>
      </c>
      <c r="G20" s="13"/>
    </row>
    <row r="21" spans="1:7" ht="15">
      <c r="A21" s="24" t="s">
        <v>42</v>
      </c>
      <c r="B21" s="59">
        <v>5800</v>
      </c>
      <c r="C21" s="60">
        <v>4462.5</v>
      </c>
      <c r="D21" s="50">
        <v>4179.039</v>
      </c>
      <c r="E21" s="77">
        <f t="shared" si="0"/>
        <v>72.05239655172413</v>
      </c>
      <c r="F21" s="9">
        <f t="shared" si="1"/>
        <v>93.64793277310925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  <c r="G22" s="13"/>
    </row>
    <row r="23" spans="1:7" ht="15">
      <c r="A23" s="25" t="s">
        <v>43</v>
      </c>
      <c r="B23" s="59">
        <v>3430</v>
      </c>
      <c r="C23" s="60">
        <v>2650</v>
      </c>
      <c r="D23" s="65">
        <v>4098.123</v>
      </c>
      <c r="E23" s="77">
        <f t="shared" si="0"/>
        <v>119.47880466472303</v>
      </c>
      <c r="F23" s="9">
        <f t="shared" si="1"/>
        <v>154.6461509433962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1235746.713</v>
      </c>
      <c r="E24" s="107">
        <f t="shared" si="0"/>
        <v>81.12939462177812</v>
      </c>
      <c r="F24" s="108">
        <f t="shared" si="1"/>
        <v>108.85297960796632</v>
      </c>
      <c r="G24" s="36"/>
    </row>
    <row r="25" spans="1:7" ht="23.25" customHeight="1">
      <c r="A25" s="25" t="s">
        <v>45</v>
      </c>
      <c r="B25" s="74">
        <f>SUM(B26:B34)</f>
        <v>1331451.1730000002</v>
      </c>
      <c r="C25" s="75">
        <f>SUM(C26:C34)</f>
        <v>1024658.799</v>
      </c>
      <c r="D25" s="75">
        <f>SUM(D26:D34)</f>
        <v>1023981.519</v>
      </c>
      <c r="E25" s="77">
        <f t="shared" si="0"/>
        <v>76.90717765434721</v>
      </c>
      <c r="F25" s="9">
        <f t="shared" si="1"/>
        <v>99.9339018997679</v>
      </c>
      <c r="G25" s="33"/>
    </row>
    <row r="26" spans="1:7" ht="119.25" customHeight="1">
      <c r="A26" s="30" t="s">
        <v>46</v>
      </c>
      <c r="B26" s="74">
        <v>425980</v>
      </c>
      <c r="C26" s="76">
        <v>338599.127</v>
      </c>
      <c r="D26" s="57">
        <v>338599.127</v>
      </c>
      <c r="E26" s="77">
        <f t="shared" si="0"/>
        <v>79.48709493403445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185144.829</v>
      </c>
      <c r="D27" s="57">
        <v>185144.482</v>
      </c>
      <c r="E27" s="77">
        <f t="shared" si="0"/>
        <v>79.37254678361192</v>
      </c>
      <c r="F27" s="9">
        <f t="shared" si="1"/>
        <v>99.99981257915661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243653.394</v>
      </c>
      <c r="D30" s="57">
        <v>243653.394</v>
      </c>
      <c r="E30" s="77">
        <f t="shared" si="0"/>
        <v>73.79546646403487</v>
      </c>
      <c r="F30" s="9">
        <f t="shared" si="1"/>
        <v>100</v>
      </c>
      <c r="G30" s="33"/>
    </row>
    <row r="31" spans="1:7" ht="147.75" customHeight="1">
      <c r="A31" s="31" t="s">
        <v>51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92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33"/>
    </row>
    <row r="34" spans="1:7" ht="15">
      <c r="A34" s="32" t="s">
        <v>52</v>
      </c>
      <c r="B34" s="74">
        <v>3839.87</v>
      </c>
      <c r="C34" s="76">
        <v>3592.679</v>
      </c>
      <c r="D34" s="57">
        <v>3124.15</v>
      </c>
      <c r="E34" s="77">
        <f t="shared" si="0"/>
        <v>81.36082731967488</v>
      </c>
      <c r="F34" s="9">
        <f t="shared" si="1"/>
        <v>86.95878479541311</v>
      </c>
      <c r="G34" s="33"/>
    </row>
    <row r="35" spans="1:7" s="37" customFormat="1" ht="14.25">
      <c r="A35" s="27" t="s">
        <v>53</v>
      </c>
      <c r="B35" s="49">
        <f>B24+B25</f>
        <v>2854631.1730000004</v>
      </c>
      <c r="C35" s="61">
        <f>C24+C25</f>
        <v>2159902.609</v>
      </c>
      <c r="D35" s="11">
        <f>D24+D25</f>
        <v>2259728.232</v>
      </c>
      <c r="E35" s="107">
        <f t="shared" si="0"/>
        <v>79.16007690847141</v>
      </c>
      <c r="F35" s="108">
        <f t="shared" si="1"/>
        <v>104.6217650084796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510.8</v>
      </c>
      <c r="D37" s="58">
        <v>497.956</v>
      </c>
      <c r="E37" s="77">
        <f t="shared" si="0"/>
        <v>80.31548387096774</v>
      </c>
      <c r="F37" s="9">
        <f t="shared" si="1"/>
        <v>97.48551292090838</v>
      </c>
      <c r="G37" s="33"/>
    </row>
    <row r="38" spans="1:7" ht="30">
      <c r="A38" s="24" t="s">
        <v>84</v>
      </c>
      <c r="B38" s="59"/>
      <c r="C38" s="60"/>
      <c r="D38" s="58">
        <v>1.049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162.4</v>
      </c>
      <c r="D39" s="59">
        <v>241.18</v>
      </c>
      <c r="E39" s="77">
        <f t="shared" si="0"/>
        <v>141.87058823529412</v>
      </c>
      <c r="F39" s="9">
        <f t="shared" si="1"/>
        <v>148.50985221674878</v>
      </c>
      <c r="G39" s="33"/>
    </row>
    <row r="40" spans="1:7" ht="60">
      <c r="A40" s="29" t="s">
        <v>65</v>
      </c>
      <c r="B40" s="59">
        <v>70</v>
      </c>
      <c r="C40" s="60">
        <v>59.5</v>
      </c>
      <c r="D40" s="59">
        <v>102.348</v>
      </c>
      <c r="E40" s="77">
        <f t="shared" si="0"/>
        <v>146.21142857142857</v>
      </c>
      <c r="F40" s="9">
        <f t="shared" si="1"/>
        <v>172.01344537815126</v>
      </c>
      <c r="G40" s="33"/>
    </row>
    <row r="41" spans="1:7" ht="36" customHeight="1">
      <c r="A41" s="24" t="s">
        <v>56</v>
      </c>
      <c r="B41" s="59">
        <v>965</v>
      </c>
      <c r="C41" s="60">
        <v>957.5</v>
      </c>
      <c r="D41" s="59">
        <v>1363.851</v>
      </c>
      <c r="E41" s="77">
        <f t="shared" si="0"/>
        <v>141.3317098445596</v>
      </c>
      <c r="F41" s="9">
        <f t="shared" si="1"/>
        <v>142.43874673629244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  <c r="G42" s="33"/>
    </row>
    <row r="43" spans="1:7" ht="25.5" customHeight="1">
      <c r="A43" s="24" t="s">
        <v>76</v>
      </c>
      <c r="B43" s="29"/>
      <c r="C43" s="24"/>
      <c r="D43" s="103">
        <v>76.608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2535.2</v>
      </c>
      <c r="D45" s="49">
        <f>SUM(D37:D44)</f>
        <v>3094.934</v>
      </c>
      <c r="E45" s="107">
        <f t="shared" si="0"/>
        <v>107.64987826086958</v>
      </c>
      <c r="F45" s="108">
        <f t="shared" si="1"/>
        <v>122.07849479331021</v>
      </c>
    </row>
    <row r="46" spans="1:6" s="63" customFormat="1" ht="18" customHeight="1">
      <c r="A46" s="72" t="s">
        <v>58</v>
      </c>
      <c r="B46" s="49">
        <f>B35+B45</f>
        <v>2857506.1730000004</v>
      </c>
      <c r="C46" s="49">
        <f>C35+C45</f>
        <v>2162437.8090000004</v>
      </c>
      <c r="D46" s="49">
        <f>D35+D45</f>
        <v>2262823.1659999997</v>
      </c>
      <c r="E46" s="107">
        <f t="shared" si="0"/>
        <v>79.18874112612457</v>
      </c>
      <c r="F46" s="108">
        <f t="shared" si="1"/>
        <v>104.64223093872104</v>
      </c>
    </row>
    <row r="47" spans="1:6" s="97" customFormat="1" ht="43.5" customHeight="1">
      <c r="A47" s="109" t="s">
        <v>64</v>
      </c>
      <c r="B47" s="110">
        <v>705.5</v>
      </c>
      <c r="C47" s="60">
        <f>405.5+300</f>
        <v>705.5</v>
      </c>
      <c r="D47" s="60">
        <v>1588.055</v>
      </c>
      <c r="E47" s="111" t="s">
        <v>100</v>
      </c>
      <c r="F47" s="111" t="s">
        <v>100</v>
      </c>
    </row>
    <row r="48" spans="1:7" ht="17.25" customHeight="1">
      <c r="A48" s="26" t="s">
        <v>59</v>
      </c>
      <c r="B48" s="49">
        <f>B46+B47</f>
        <v>2858211.6730000004</v>
      </c>
      <c r="C48" s="62">
        <f>C46+C47</f>
        <v>2163143.3090000004</v>
      </c>
      <c r="D48" s="49">
        <f>D46+D47</f>
        <v>2264411.221</v>
      </c>
      <c r="E48" s="107">
        <f t="shared" si="0"/>
        <v>79.22475589861604</v>
      </c>
      <c r="F48" s="108">
        <f t="shared" si="1"/>
        <v>104.68151654948903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34">
      <selection activeCell="E49" sqref="E49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2" t="s">
        <v>97</v>
      </c>
      <c r="B2" s="112"/>
      <c r="C2" s="112"/>
      <c r="D2" s="112"/>
      <c r="E2" s="112"/>
      <c r="F2" s="112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95</v>
      </c>
      <c r="D4" s="86" t="s">
        <v>99</v>
      </c>
      <c r="E4" s="84" t="s">
        <v>82</v>
      </c>
      <c r="F4" s="84" t="s">
        <v>88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675111.76</v>
      </c>
      <c r="D7" s="50">
        <v>708417.296</v>
      </c>
      <c r="E7" s="77">
        <f>D7/B7*100</f>
        <v>76.31340040935042</v>
      </c>
      <c r="F7" s="9">
        <f>D7/C7*100</f>
        <v>104.93333666710234</v>
      </c>
    </row>
    <row r="8" spans="1:6" ht="16.5" customHeight="1">
      <c r="A8" s="18" t="s">
        <v>1</v>
      </c>
      <c r="B8" s="67">
        <v>2400</v>
      </c>
      <c r="C8" s="60">
        <v>1883.4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82.11272167356907</v>
      </c>
    </row>
    <row r="9" spans="1:6" ht="40.5" customHeight="1">
      <c r="A9" s="19" t="s">
        <v>27</v>
      </c>
      <c r="B9" s="59">
        <v>126000</v>
      </c>
      <c r="C9" s="60">
        <v>96300</v>
      </c>
      <c r="D9" s="50">
        <v>123196.03</v>
      </c>
      <c r="E9" s="77">
        <f t="shared" si="0"/>
        <v>97.77462698412698</v>
      </c>
      <c r="F9" s="9">
        <f t="shared" si="1"/>
        <v>127.92941848390447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320180.15</v>
      </c>
      <c r="D10" s="10">
        <f>D11+D15+D16+D17</f>
        <v>348189.512</v>
      </c>
      <c r="E10" s="77">
        <f t="shared" si="0"/>
        <v>83.42066460624355</v>
      </c>
      <c r="F10" s="9">
        <f t="shared" si="1"/>
        <v>108.7480007739393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190917</v>
      </c>
      <c r="D11" s="40">
        <f>D12+D13+D14</f>
        <v>207410.93600000002</v>
      </c>
      <c r="E11" s="77">
        <f t="shared" si="0"/>
        <v>82.77729770718177</v>
      </c>
      <c r="F11" s="9">
        <f t="shared" si="1"/>
        <v>108.6393228471011</v>
      </c>
    </row>
    <row r="12" spans="1:6" s="47" customFormat="1" ht="30">
      <c r="A12" s="21" t="s">
        <v>26</v>
      </c>
      <c r="B12" s="74">
        <v>17470</v>
      </c>
      <c r="C12" s="75">
        <v>13446</v>
      </c>
      <c r="D12" s="51">
        <v>15382.309</v>
      </c>
      <c r="E12" s="77">
        <f t="shared" si="0"/>
        <v>88.04985117344017</v>
      </c>
      <c r="F12" s="9">
        <f t="shared" si="1"/>
        <v>114.40063215826268</v>
      </c>
    </row>
    <row r="13" spans="1:6" s="47" customFormat="1" ht="15">
      <c r="A13" s="22" t="s">
        <v>68</v>
      </c>
      <c r="B13" s="74">
        <v>228100</v>
      </c>
      <c r="C13" s="75">
        <v>172755</v>
      </c>
      <c r="D13" s="51">
        <v>190266.662</v>
      </c>
      <c r="E13" s="77">
        <f t="shared" si="0"/>
        <v>83.41370539237177</v>
      </c>
      <c r="F13" s="9">
        <f t="shared" si="1"/>
        <v>110.13670342392405</v>
      </c>
    </row>
    <row r="14" spans="1:6" s="47" customFormat="1" ht="15">
      <c r="A14" s="20" t="s">
        <v>19</v>
      </c>
      <c r="B14" s="74">
        <v>4995</v>
      </c>
      <c r="C14" s="75">
        <v>4716</v>
      </c>
      <c r="D14" s="51">
        <v>1761.965</v>
      </c>
      <c r="E14" s="77">
        <f t="shared" si="0"/>
        <v>35.27457457457457</v>
      </c>
      <c r="F14" s="9">
        <f t="shared" si="1"/>
        <v>37.36142917726887</v>
      </c>
    </row>
    <row r="15" spans="1:6" s="47" customFormat="1" ht="15">
      <c r="A15" s="23" t="s">
        <v>2</v>
      </c>
      <c r="B15" s="74">
        <v>195</v>
      </c>
      <c r="C15" s="75">
        <v>133.15</v>
      </c>
      <c r="D15" s="51">
        <v>187.781</v>
      </c>
      <c r="E15" s="77">
        <f t="shared" si="0"/>
        <v>96.29794871794873</v>
      </c>
      <c r="F15" s="9">
        <f t="shared" si="1"/>
        <v>141.02966579046188</v>
      </c>
    </row>
    <row r="16" spans="1:6" s="47" customFormat="1" ht="60">
      <c r="A16" s="23" t="s">
        <v>70</v>
      </c>
      <c r="B16" s="74"/>
      <c r="C16" s="75"/>
      <c r="D16" s="51">
        <v>-105.302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129130</v>
      </c>
      <c r="D17" s="51">
        <v>140696.097</v>
      </c>
      <c r="E17" s="77">
        <f t="shared" si="0"/>
        <v>84.43623417151774</v>
      </c>
      <c r="F17" s="9">
        <f t="shared" si="1"/>
        <v>108.95694029272826</v>
      </c>
    </row>
    <row r="18" spans="1:6" ht="16.5" customHeight="1">
      <c r="A18" s="18" t="s">
        <v>13</v>
      </c>
      <c r="B18" s="59">
        <v>150</v>
      </c>
      <c r="C18" s="60">
        <v>111</v>
      </c>
      <c r="D18" s="50">
        <v>-553.257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10960</v>
      </c>
      <c r="D19" s="50">
        <v>10915.571</v>
      </c>
      <c r="E19" s="77">
        <f t="shared" si="0"/>
        <v>76.8161224489796</v>
      </c>
      <c r="F19" s="9">
        <f t="shared" si="1"/>
        <v>99.59462591240876</v>
      </c>
    </row>
    <row r="20" spans="1:6" ht="77.25" customHeight="1">
      <c r="A20" s="24" t="s">
        <v>28</v>
      </c>
      <c r="B20" s="59">
        <v>8400</v>
      </c>
      <c r="C20" s="60">
        <v>6485</v>
      </c>
      <c r="D20" s="50">
        <v>8216.904</v>
      </c>
      <c r="E20" s="77">
        <f t="shared" si="0"/>
        <v>97.82028571428572</v>
      </c>
      <c r="F20" s="9">
        <f t="shared" si="1"/>
        <v>126.7063068619892</v>
      </c>
    </row>
    <row r="21" spans="1:6" ht="15" customHeight="1">
      <c r="A21" s="24" t="s">
        <v>4</v>
      </c>
      <c r="B21" s="59">
        <v>5800</v>
      </c>
      <c r="C21" s="60">
        <v>4462.5</v>
      </c>
      <c r="D21" s="50">
        <v>4179.039</v>
      </c>
      <c r="E21" s="77">
        <f t="shared" si="0"/>
        <v>72.05239655172413</v>
      </c>
      <c r="F21" s="9">
        <f t="shared" si="1"/>
        <v>93.64793277310925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</row>
    <row r="23" spans="1:6" ht="15" customHeight="1">
      <c r="A23" s="25" t="s">
        <v>20</v>
      </c>
      <c r="B23" s="59">
        <v>3430</v>
      </c>
      <c r="C23" s="60">
        <v>2650</v>
      </c>
      <c r="D23" s="65">
        <v>4098.123</v>
      </c>
      <c r="E23" s="77">
        <f t="shared" si="0"/>
        <v>119.47880466472303</v>
      </c>
      <c r="F23" s="9">
        <f t="shared" si="1"/>
        <v>154.6461509433962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1235746.713</v>
      </c>
      <c r="E24" s="107">
        <f t="shared" si="0"/>
        <v>81.12939462177812</v>
      </c>
      <c r="F24" s="108">
        <f t="shared" si="1"/>
        <v>108.85297960796632</v>
      </c>
    </row>
    <row r="25" spans="1:6" s="2" customFormat="1" ht="15" customHeight="1">
      <c r="A25" s="41" t="s">
        <v>67</v>
      </c>
      <c r="B25" s="74">
        <f>SUM(B26:B34)</f>
        <v>1331451.1730000002</v>
      </c>
      <c r="C25" s="75">
        <f>SUM(C26:C34)</f>
        <v>1024658.799</v>
      </c>
      <c r="D25" s="75">
        <f>SUM(D26:D34)</f>
        <v>1023981.519</v>
      </c>
      <c r="E25" s="77">
        <f t="shared" si="0"/>
        <v>76.90717765434721</v>
      </c>
      <c r="F25" s="9">
        <f t="shared" si="1"/>
        <v>99.9339018997679</v>
      </c>
    </row>
    <row r="26" spans="1:6" s="2" customFormat="1" ht="135.75" customHeight="1">
      <c r="A26" s="42" t="s">
        <v>22</v>
      </c>
      <c r="B26" s="74">
        <v>425980</v>
      </c>
      <c r="C26" s="76">
        <v>338599.127</v>
      </c>
      <c r="D26" s="57">
        <v>338599.127</v>
      </c>
      <c r="E26" s="77">
        <f t="shared" si="0"/>
        <v>79.48709493403445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185144.829</v>
      </c>
      <c r="D27" s="57">
        <v>185144.482</v>
      </c>
      <c r="E27" s="77">
        <f t="shared" si="0"/>
        <v>79.37254678361192</v>
      </c>
      <c r="F27" s="9">
        <f t="shared" si="1"/>
        <v>99.99981257915661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243653.394</v>
      </c>
      <c r="D30" s="57">
        <v>243653.394</v>
      </c>
      <c r="E30" s="77">
        <f t="shared" si="0"/>
        <v>73.79546646403487</v>
      </c>
      <c r="F30" s="9">
        <f t="shared" si="1"/>
        <v>100</v>
      </c>
    </row>
    <row r="31" spans="1:6" s="2" customFormat="1" ht="150" customHeight="1">
      <c r="A31" s="43" t="s">
        <v>24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93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3839.87</v>
      </c>
      <c r="C34" s="76">
        <v>3592.679</v>
      </c>
      <c r="D34" s="57">
        <v>3124.15</v>
      </c>
      <c r="E34" s="77">
        <f t="shared" si="0"/>
        <v>81.36082731967488</v>
      </c>
      <c r="F34" s="9">
        <f t="shared" si="1"/>
        <v>86.95878479541311</v>
      </c>
    </row>
    <row r="35" spans="1:6" s="54" customFormat="1" ht="20.25" customHeight="1">
      <c r="A35" s="48" t="s">
        <v>16</v>
      </c>
      <c r="B35" s="49">
        <f>B24+B25</f>
        <v>2854631.1730000004</v>
      </c>
      <c r="C35" s="61">
        <f>C24+C25</f>
        <v>2159902.609</v>
      </c>
      <c r="D35" s="11">
        <f>D24+D25</f>
        <v>2259728.232</v>
      </c>
      <c r="E35" s="107">
        <f t="shared" si="0"/>
        <v>79.16007690847141</v>
      </c>
      <c r="F35" s="108">
        <f t="shared" si="1"/>
        <v>104.6217650084796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510.8</v>
      </c>
      <c r="D37" s="58">
        <v>497.956</v>
      </c>
      <c r="E37" s="77">
        <f t="shared" si="0"/>
        <v>80.31548387096774</v>
      </c>
      <c r="F37" s="9">
        <f t="shared" si="1"/>
        <v>97.48551292090838</v>
      </c>
    </row>
    <row r="38" spans="1:6" ht="45" customHeight="1">
      <c r="A38" s="24" t="s">
        <v>85</v>
      </c>
      <c r="B38" s="59"/>
      <c r="C38" s="60"/>
      <c r="D38" s="58">
        <v>1.049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162.4</v>
      </c>
      <c r="D39" s="59">
        <v>241.18</v>
      </c>
      <c r="E39" s="77">
        <f t="shared" si="0"/>
        <v>141.87058823529412</v>
      </c>
      <c r="F39" s="9">
        <f t="shared" si="1"/>
        <v>148.50985221674878</v>
      </c>
    </row>
    <row r="40" spans="1:6" ht="60.75" customHeight="1">
      <c r="A40" s="39" t="s">
        <v>63</v>
      </c>
      <c r="B40" s="59">
        <v>70</v>
      </c>
      <c r="C40" s="60">
        <v>59.5</v>
      </c>
      <c r="D40" s="59">
        <v>102.348</v>
      </c>
      <c r="E40" s="77">
        <f t="shared" si="0"/>
        <v>146.21142857142857</v>
      </c>
      <c r="F40" s="9">
        <f t="shared" si="1"/>
        <v>172.01344537815126</v>
      </c>
    </row>
    <row r="41" spans="1:6" s="38" customFormat="1" ht="45.75" customHeight="1">
      <c r="A41" s="39" t="s">
        <v>8</v>
      </c>
      <c r="B41" s="59">
        <v>965</v>
      </c>
      <c r="C41" s="60">
        <v>957.5</v>
      </c>
      <c r="D41" s="59">
        <v>1363.851</v>
      </c>
      <c r="E41" s="77">
        <f t="shared" si="0"/>
        <v>141.3317098445596</v>
      </c>
      <c r="F41" s="9">
        <f t="shared" si="1"/>
        <v>142.43874673629244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</row>
    <row r="43" spans="1:6" s="38" customFormat="1" ht="15.75" customHeight="1">
      <c r="A43" s="39" t="s">
        <v>77</v>
      </c>
      <c r="B43" s="29"/>
      <c r="C43" s="24"/>
      <c r="D43" s="103">
        <v>76.608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2535.2</v>
      </c>
      <c r="D45" s="49">
        <f>SUM(D37:D44)</f>
        <v>3094.934</v>
      </c>
      <c r="E45" s="107">
        <f t="shared" si="0"/>
        <v>107.64987826086958</v>
      </c>
      <c r="F45" s="108">
        <f t="shared" si="1"/>
        <v>122.07849479331021</v>
      </c>
    </row>
    <row r="46" spans="1:6" s="78" customFormat="1" ht="18.75" customHeight="1">
      <c r="A46" s="48" t="s">
        <v>10</v>
      </c>
      <c r="B46" s="49">
        <f>B35+B45</f>
        <v>2857506.1730000004</v>
      </c>
      <c r="C46" s="49">
        <f>C35+C45</f>
        <v>2162437.8090000004</v>
      </c>
      <c r="D46" s="49">
        <f>D35+D45</f>
        <v>2262823.1659999997</v>
      </c>
      <c r="E46" s="107">
        <f t="shared" si="0"/>
        <v>79.18874112612457</v>
      </c>
      <c r="F46" s="108">
        <f t="shared" si="1"/>
        <v>104.64223093872104</v>
      </c>
    </row>
    <row r="47" spans="1:6" ht="45">
      <c r="A47" s="106" t="s">
        <v>83</v>
      </c>
      <c r="B47" s="110">
        <v>705.5</v>
      </c>
      <c r="C47" s="60">
        <f>405.5+300</f>
        <v>705.5</v>
      </c>
      <c r="D47" s="60">
        <v>1588.055</v>
      </c>
      <c r="E47" s="111" t="s">
        <v>101</v>
      </c>
      <c r="F47" s="111" t="s">
        <v>101</v>
      </c>
    </row>
    <row r="48" spans="1:6" ht="14.25">
      <c r="A48" s="56" t="s">
        <v>18</v>
      </c>
      <c r="B48" s="49">
        <f>B46+B47</f>
        <v>2858211.6730000004</v>
      </c>
      <c r="C48" s="62">
        <f>C46+C47</f>
        <v>2163143.3090000004</v>
      </c>
      <c r="D48" s="49">
        <f>D46+D47</f>
        <v>2264411.221</v>
      </c>
      <c r="E48" s="107">
        <f t="shared" si="0"/>
        <v>79.22475589861604</v>
      </c>
      <c r="F48" s="108">
        <f t="shared" si="1"/>
        <v>104.68151654948903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2016-09-27T07:43:39Z</cp:lastPrinted>
  <dcterms:created xsi:type="dcterms:W3CDTF">2004-07-02T06:40:36Z</dcterms:created>
  <dcterms:modified xsi:type="dcterms:W3CDTF">2016-10-04T06:35:16Z</dcterms:modified>
  <cp:category/>
  <cp:version/>
  <cp:contentType/>
  <cp:contentStatus/>
</cp:coreProperties>
</file>