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<sst xmlns="http://schemas.openxmlformats.org/spreadsheetml/2006/main" count="55" uniqueCount="54">
  <si>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</si>
  <si>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</si>
  <si>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</si>
  <si>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</si>
  <si>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</si>
  <si>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</si>
  <si>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</si>
  <si>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</si>
  <si>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</si>
  <si>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</si>
  <si>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</si>
  <si>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</si>
  <si>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</si>
  <si>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</si>
  <si>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</si>
  <si>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</si>
  <si>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</si>
  <si>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</si>
  <si>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</si>
  <si>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</si>
  <si>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</si>
  <si>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</si>
  <si>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</si>
  <si>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</si>
  <si>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</si>
  <si>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</si>
  <si>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</si>
  <si>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</si>
  <si>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</si>
  <si>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</si>
  <si>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</si>
  <si>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</si>
  <si>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</si>
  <si>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</si>
  <si>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</si>
  <si>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</si>
  <si>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</si>
  <si>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</si>
  <si>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</si>
  <si>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</si>
  <si>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</si>
  <si>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</si>
  <si>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</si>
  <si>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</si>
  <si>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червень  з урахуванням змін, 
тис. грн.</t>
  </si>
  <si>
    <t>у 1,4 р.б.</t>
  </si>
  <si>
    <t>у 2,2 р.б</t>
  </si>
  <si>
    <t>у 1,3 р.б</t>
  </si>
  <si>
    <t>Надійшло           з 01 січня            по 22 червня,            тис. грн.</t>
  </si>
  <si>
    <t>у 1,3 р.б.</t>
  </si>
  <si>
    <t>у 1,7 р.б.</t>
  </si>
  <si>
    <t>у 2,4 р.б.</t>
  </si>
  <si>
    <t>у 6,0 р.б.</t>
  </si>
  <si>
    <t>у 1,9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</si>
</sst>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F39" sqref="F39:G39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125" style="0" customWidth="1"/>
    <col min="7" max="7" width="12.625" style="0" customWidth="1"/>
  </cols>
  <sheetData>
    <row r="1" spans="1:7" ht="32.25" customHeight="1">
      <c r="A1" s="77" t="s">
        <v>43</v>
      </c>
      <c r="B1" s="77"/>
      <c r="C1" s="77"/>
      <c r="D1" s="77"/>
      <c r="E1" s="77"/>
      <c r="F1" s="77"/>
      <c r="G1" s="77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44</v>
      </c>
      <c r="D3" s="55" t="s">
        <v>48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1092990</v>
      </c>
      <c r="D6" s="11">
        <v>1058492.887</v>
      </c>
      <c r="E6" s="11">
        <f aca="true" t="shared" si="0" ref="E6:E42">D6-C6</f>
        <v>-34497.112999999896</v>
      </c>
      <c r="F6" s="38">
        <f>D6/B6*100</f>
        <v>44.5718749789456</v>
      </c>
      <c r="G6" s="46">
        <f>D6/C6*100</f>
        <v>96.84378512154733</v>
      </c>
    </row>
    <row r="7" spans="1:7" ht="15.75">
      <c r="A7" s="63" t="s">
        <v>23</v>
      </c>
      <c r="B7" s="11">
        <v>1910</v>
      </c>
      <c r="C7" s="9">
        <v>700</v>
      </c>
      <c r="D7" s="11">
        <v>896.627</v>
      </c>
      <c r="E7" s="11">
        <f t="shared" si="0"/>
        <v>196.62699999999995</v>
      </c>
      <c r="F7" s="38">
        <f>D7/B7*100</f>
        <v>46.94382198952879</v>
      </c>
      <c r="G7" s="46" t="s">
        <v>49</v>
      </c>
    </row>
    <row r="8" spans="1:7" ht="15.75">
      <c r="A8" s="23" t="s">
        <v>27</v>
      </c>
      <c r="B8" s="11">
        <v>132700</v>
      </c>
      <c r="C8" s="11">
        <v>61800</v>
      </c>
      <c r="D8" s="11">
        <v>87389.024</v>
      </c>
      <c r="E8" s="11">
        <f t="shared" si="0"/>
        <v>25589.024000000005</v>
      </c>
      <c r="F8" s="38">
        <f aca="true" t="shared" si="1" ref="F8:F43">D8/B8*100</f>
        <v>65.85457724189902</v>
      </c>
      <c r="G8" s="46" t="s">
        <v>45</v>
      </c>
    </row>
    <row r="9" spans="1:7" ht="15.75">
      <c r="A9" s="63" t="s">
        <v>20</v>
      </c>
      <c r="B9" s="11">
        <f>B10+B14+B15</f>
        <v>857640.5</v>
      </c>
      <c r="C9" s="11">
        <f>C10+C14+C15</f>
        <v>413177.7</v>
      </c>
      <c r="D9" s="11">
        <f>D10+D14+D15</f>
        <v>410568.784</v>
      </c>
      <c r="E9" s="11">
        <f t="shared" si="0"/>
        <v>-2608.9160000000265</v>
      </c>
      <c r="F9" s="38">
        <f t="shared" si="1"/>
        <v>47.87189784064535</v>
      </c>
      <c r="G9" s="46">
        <f aca="true" t="shared" si="2" ref="G9:G29">D9/C9*100</f>
        <v>99.36857289248668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197377.7</v>
      </c>
      <c r="D10" s="65">
        <f>SUM(D11:D13)</f>
        <v>174047.82200000001</v>
      </c>
      <c r="E10" s="11">
        <f t="shared" si="0"/>
        <v>-23329.877999999997</v>
      </c>
      <c r="F10" s="38">
        <f t="shared" si="1"/>
        <v>42.916436300781285</v>
      </c>
      <c r="G10" s="46">
        <f t="shared" si="2"/>
        <v>88.18008417364271</v>
      </c>
    </row>
    <row r="11" spans="1:7" s="43" customFormat="1" ht="17.25" customHeight="1">
      <c r="A11" s="66" t="s">
        <v>21</v>
      </c>
      <c r="B11" s="67">
        <v>52425.5</v>
      </c>
      <c r="C11" s="67">
        <v>23820.7</v>
      </c>
      <c r="D11" s="71">
        <v>23971.413</v>
      </c>
      <c r="E11" s="42">
        <f t="shared" si="0"/>
        <v>150.71299999999974</v>
      </c>
      <c r="F11" s="68">
        <f t="shared" si="1"/>
        <v>45.72471984053561</v>
      </c>
      <c r="G11" s="69">
        <f t="shared" si="2"/>
        <v>100.63269761174105</v>
      </c>
    </row>
    <row r="12" spans="1:7" s="3" customFormat="1" ht="15" customHeight="1">
      <c r="A12" s="66" t="s">
        <v>4</v>
      </c>
      <c r="B12" s="12">
        <v>349425</v>
      </c>
      <c r="C12" s="12">
        <v>171682</v>
      </c>
      <c r="D12" s="11">
        <v>149377.007</v>
      </c>
      <c r="E12" s="11">
        <f t="shared" si="0"/>
        <v>-22304.992999999988</v>
      </c>
      <c r="F12" s="38">
        <f>D12/B12*100</f>
        <v>42.74937597481577</v>
      </c>
      <c r="G12" s="46">
        <f t="shared" si="2"/>
        <v>87.00796064817511</v>
      </c>
    </row>
    <row r="13" spans="1:7" s="3" customFormat="1" ht="17.25" customHeight="1">
      <c r="A13" s="66" t="s">
        <v>5</v>
      </c>
      <c r="B13" s="12">
        <v>3700</v>
      </c>
      <c r="C13" s="12">
        <v>1875</v>
      </c>
      <c r="D13" s="11">
        <v>699.402</v>
      </c>
      <c r="E13" s="11">
        <f t="shared" si="0"/>
        <v>-1175.598</v>
      </c>
      <c r="F13" s="38">
        <f t="shared" si="1"/>
        <v>18.90275675675676</v>
      </c>
      <c r="G13" s="46">
        <f t="shared" si="2"/>
        <v>37.30144</v>
      </c>
    </row>
    <row r="14" spans="1:7" s="3" customFormat="1" ht="15.75" customHeight="1">
      <c r="A14" s="70" t="s">
        <v>6</v>
      </c>
      <c r="B14" s="12">
        <v>1950</v>
      </c>
      <c r="C14" s="12">
        <v>855</v>
      </c>
      <c r="D14" s="12">
        <v>1423.809</v>
      </c>
      <c r="E14" s="11">
        <f t="shared" si="0"/>
        <v>568.809</v>
      </c>
      <c r="F14" s="38">
        <f t="shared" si="1"/>
        <v>73.01584615384616</v>
      </c>
      <c r="G14" s="46" t="s">
        <v>50</v>
      </c>
    </row>
    <row r="15" spans="1:9" s="3" customFormat="1" ht="14.25" customHeight="1">
      <c r="A15" s="70" t="s">
        <v>35</v>
      </c>
      <c r="B15" s="12">
        <v>450140</v>
      </c>
      <c r="C15" s="12">
        <v>214945</v>
      </c>
      <c r="D15" s="12">
        <v>235097.153</v>
      </c>
      <c r="E15" s="11">
        <f t="shared" si="0"/>
        <v>20152.15299999999</v>
      </c>
      <c r="F15" s="38">
        <f t="shared" si="1"/>
        <v>52.2275632025592</v>
      </c>
      <c r="G15" s="46">
        <f t="shared" si="2"/>
        <v>109.37549280048384</v>
      </c>
      <c r="I15" s="74"/>
    </row>
    <row r="16" spans="1:7" ht="17.25" customHeight="1">
      <c r="A16" s="23" t="s">
        <v>8</v>
      </c>
      <c r="B16" s="11">
        <v>450</v>
      </c>
      <c r="C16" s="11">
        <v>178</v>
      </c>
      <c r="D16" s="34">
        <v>1065.488</v>
      </c>
      <c r="E16" s="11">
        <f t="shared" si="0"/>
        <v>887.488</v>
      </c>
      <c r="F16" s="46" t="s">
        <v>51</v>
      </c>
      <c r="G16" s="46" t="s">
        <v>52</v>
      </c>
    </row>
    <row r="17" spans="1:7" ht="16.5" customHeight="1">
      <c r="A17" s="23" t="s">
        <v>26</v>
      </c>
      <c r="B17" s="11">
        <v>21100</v>
      </c>
      <c r="C17" s="11">
        <v>9705.6</v>
      </c>
      <c r="D17" s="11">
        <v>8723.543</v>
      </c>
      <c r="E17" s="11">
        <f t="shared" si="0"/>
        <v>-982.0570000000007</v>
      </c>
      <c r="F17" s="38">
        <f t="shared" si="1"/>
        <v>41.34380568720379</v>
      </c>
      <c r="G17" s="46">
        <f t="shared" si="2"/>
        <v>89.88154261457302</v>
      </c>
    </row>
    <row r="18" spans="1:7" ht="31.5" customHeight="1">
      <c r="A18" s="23" t="s">
        <v>37</v>
      </c>
      <c r="B18" s="11">
        <v>10500</v>
      </c>
      <c r="C18" s="11">
        <v>5250</v>
      </c>
      <c r="D18" s="11">
        <v>5904.86</v>
      </c>
      <c r="E18" s="11">
        <f t="shared" si="0"/>
        <v>654.8599999999997</v>
      </c>
      <c r="F18" s="38">
        <f t="shared" si="1"/>
        <v>56.2367619047619</v>
      </c>
      <c r="G18" s="46">
        <f t="shared" si="2"/>
        <v>112.4735238095238</v>
      </c>
    </row>
    <row r="19" spans="1:7" ht="15.75" customHeight="1">
      <c r="A19" s="13" t="s">
        <v>9</v>
      </c>
      <c r="B19" s="11">
        <v>499.988</v>
      </c>
      <c r="C19" s="11">
        <v>214.788</v>
      </c>
      <c r="D19" s="11">
        <v>229.405</v>
      </c>
      <c r="E19" s="11">
        <f t="shared" si="0"/>
        <v>14.61699999999999</v>
      </c>
      <c r="F19" s="38">
        <f t="shared" si="1"/>
        <v>45.88210117042809</v>
      </c>
      <c r="G19" s="10">
        <f t="shared" si="2"/>
        <v>106.80531500828722</v>
      </c>
    </row>
    <row r="20" spans="1:7" ht="14.25" customHeight="1">
      <c r="A20" s="14" t="s">
        <v>10</v>
      </c>
      <c r="B20" s="11">
        <v>8303.012</v>
      </c>
      <c r="C20" s="34">
        <v>3945</v>
      </c>
      <c r="D20" s="34">
        <v>7551.942</v>
      </c>
      <c r="E20" s="11">
        <f t="shared" si="0"/>
        <v>3606.942</v>
      </c>
      <c r="F20" s="38">
        <f t="shared" si="1"/>
        <v>90.95424648308348</v>
      </c>
      <c r="G20" s="46" t="s">
        <v>53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1587961.088</v>
      </c>
      <c r="D21" s="16">
        <f>D6+D7+D8+D9+D16+D17+D18+D19+D20</f>
        <v>1580822.5600000003</v>
      </c>
      <c r="E21" s="16">
        <f t="shared" si="0"/>
        <v>-7138.5279999997</v>
      </c>
      <c r="F21" s="39">
        <f t="shared" si="1"/>
        <v>46.38695197795361</v>
      </c>
      <c r="G21" s="29">
        <f t="shared" si="2"/>
        <v>99.55045951352683</v>
      </c>
    </row>
    <row r="22" spans="1:7" ht="15" customHeight="1">
      <c r="A22" s="14" t="s">
        <v>12</v>
      </c>
      <c r="B22" s="11">
        <f>SUM(B23:B29)</f>
        <v>818803.885</v>
      </c>
      <c r="C22" s="11">
        <f>SUM(C23:C29)</f>
        <v>474549.591</v>
      </c>
      <c r="D22" s="11">
        <f>SUM(D23:D29)</f>
        <v>474468.554</v>
      </c>
      <c r="E22" s="11">
        <f t="shared" si="0"/>
        <v>-81.03700000001118</v>
      </c>
      <c r="F22" s="38">
        <f t="shared" si="1"/>
        <v>57.9465440616467</v>
      </c>
      <c r="G22" s="10">
        <f t="shared" si="2"/>
        <v>99.98292338639904</v>
      </c>
    </row>
    <row r="23" spans="1:7" ht="31.5" customHeight="1">
      <c r="A23" s="20" t="s">
        <v>13</v>
      </c>
      <c r="B23" s="12">
        <v>778515.7</v>
      </c>
      <c r="C23" s="12">
        <v>450388.1</v>
      </c>
      <c r="D23" s="12">
        <v>450388.1</v>
      </c>
      <c r="E23" s="11">
        <f t="shared" si="0"/>
        <v>0</v>
      </c>
      <c r="F23" s="38">
        <f t="shared" si="1"/>
        <v>57.85215378443878</v>
      </c>
      <c r="G23" s="40">
        <f t="shared" si="2"/>
        <v>100</v>
      </c>
    </row>
    <row r="24" spans="1:7" ht="47.25" customHeight="1">
      <c r="A24" s="20" t="s">
        <v>42</v>
      </c>
      <c r="B24" s="12">
        <v>3187.157</v>
      </c>
      <c r="C24" s="12">
        <v>1680</v>
      </c>
      <c r="D24" s="12">
        <v>1680</v>
      </c>
      <c r="E24" s="11">
        <f t="shared" si="0"/>
        <v>0</v>
      </c>
      <c r="F24" s="38">
        <f t="shared" si="1"/>
        <v>52.71155452963252</v>
      </c>
      <c r="G24" s="40">
        <f t="shared" si="2"/>
        <v>100</v>
      </c>
    </row>
    <row r="25" spans="1:7" ht="38.25" customHeight="1">
      <c r="A25" s="25" t="s">
        <v>30</v>
      </c>
      <c r="B25" s="35">
        <v>7742.255</v>
      </c>
      <c r="C25" s="35">
        <v>2998.055</v>
      </c>
      <c r="D25" s="37">
        <v>2998.055</v>
      </c>
      <c r="E25" s="11">
        <f t="shared" si="0"/>
        <v>0</v>
      </c>
      <c r="F25" s="38">
        <f t="shared" si="1"/>
        <v>38.72327894134202</v>
      </c>
      <c r="G25" s="40">
        <f t="shared" si="2"/>
        <v>100</v>
      </c>
    </row>
    <row r="26" spans="1:7" ht="49.5" customHeight="1">
      <c r="A26" s="25" t="s">
        <v>29</v>
      </c>
      <c r="B26" s="35">
        <v>5429.191</v>
      </c>
      <c r="C26" s="35">
        <v>2338.992</v>
      </c>
      <c r="D26" s="37">
        <v>2338.992</v>
      </c>
      <c r="E26" s="11">
        <f t="shared" si="0"/>
        <v>0</v>
      </c>
      <c r="F26" s="38">
        <f t="shared" si="1"/>
        <v>43.08177774552415</v>
      </c>
      <c r="G26" s="10">
        <f t="shared" si="2"/>
        <v>100</v>
      </c>
    </row>
    <row r="27" spans="1:7" ht="72.75" customHeight="1">
      <c r="A27" s="73" t="s">
        <v>41</v>
      </c>
      <c r="B27" s="35">
        <v>3690.882</v>
      </c>
      <c r="C27" s="35">
        <v>1706.646</v>
      </c>
      <c r="D27" s="37">
        <v>1706.646</v>
      </c>
      <c r="E27" s="11">
        <f t="shared" si="0"/>
        <v>0</v>
      </c>
      <c r="F27" s="38">
        <f t="shared" si="1"/>
        <v>46.23951673339868</v>
      </c>
      <c r="G27" s="10">
        <f t="shared" si="2"/>
        <v>100</v>
      </c>
    </row>
    <row r="28" spans="1:7" s="2" customFormat="1" ht="19.5" customHeight="1">
      <c r="A28" s="26" t="s">
        <v>28</v>
      </c>
      <c r="B28" s="36">
        <v>9946.4</v>
      </c>
      <c r="C28" s="36">
        <v>5145.498</v>
      </c>
      <c r="D28" s="37">
        <v>5086.561</v>
      </c>
      <c r="E28" s="11">
        <f t="shared" si="0"/>
        <v>-58.9369999999999</v>
      </c>
      <c r="F28" s="38">
        <f>D28/B28*100</f>
        <v>51.13971889326792</v>
      </c>
      <c r="G28" s="10">
        <f t="shared" si="2"/>
        <v>98.85459094532736</v>
      </c>
    </row>
    <row r="29" spans="1:7" s="2" customFormat="1" ht="58.5" customHeight="1">
      <c r="A29" s="32" t="s">
        <v>33</v>
      </c>
      <c r="B29" s="36">
        <v>10292.3</v>
      </c>
      <c r="C29" s="36">
        <v>10292.3</v>
      </c>
      <c r="D29" s="37">
        <v>10270.2</v>
      </c>
      <c r="E29" s="11">
        <f t="shared" si="0"/>
        <v>-22.099999999998545</v>
      </c>
      <c r="F29" s="38">
        <f>D29/B29*100</f>
        <v>99.7852763716565</v>
      </c>
      <c r="G29" s="10">
        <f t="shared" si="2"/>
        <v>99.7852763716565</v>
      </c>
    </row>
    <row r="30" spans="1:7" ht="15" customHeight="1">
      <c r="A30" s="24" t="s">
        <v>14</v>
      </c>
      <c r="B30" s="16">
        <f>B21+B22</f>
        <v>4226707.385</v>
      </c>
      <c r="C30" s="16">
        <f>C21+C22</f>
        <v>2062510.679</v>
      </c>
      <c r="D30" s="18">
        <f>D21+D22</f>
        <v>2055291.1140000003</v>
      </c>
      <c r="E30" s="16">
        <f t="shared" si="0"/>
        <v>-7219.564999999711</v>
      </c>
      <c r="F30" s="39">
        <f>D30/B30*100</f>
        <v>48.626292922333455</v>
      </c>
      <c r="G30" s="22">
        <f>D30/C30*100</f>
        <v>99.64996229723765</v>
      </c>
    </row>
    <row r="31" spans="1:7" ht="14.25" customHeight="1">
      <c r="A31" s="24" t="s">
        <v>15</v>
      </c>
      <c r="B31" s="11"/>
      <c r="C31" s="17"/>
      <c r="D31" s="19"/>
      <c r="E31" s="11"/>
      <c r="F31" s="38"/>
      <c r="G31" s="22"/>
    </row>
    <row r="32" spans="1:8" s="5" customFormat="1" ht="14.25" customHeight="1">
      <c r="A32" s="13" t="s">
        <v>7</v>
      </c>
      <c r="B32" s="42">
        <v>704</v>
      </c>
      <c r="C32" s="42">
        <v>454.5</v>
      </c>
      <c r="D32" s="44">
        <v>611.074</v>
      </c>
      <c r="E32" s="42">
        <f t="shared" si="0"/>
        <v>156.57399999999996</v>
      </c>
      <c r="F32" s="45">
        <f t="shared" si="1"/>
        <v>86.80028409090909</v>
      </c>
      <c r="G32" s="10">
        <f>D32/C32*100</f>
        <v>134.44972497249722</v>
      </c>
      <c r="H32" s="4"/>
    </row>
    <row r="33" spans="1:8" s="5" customFormat="1" ht="14.25" customHeight="1">
      <c r="A33" s="13" t="s">
        <v>39</v>
      </c>
      <c r="B33" s="42"/>
      <c r="C33" s="42"/>
      <c r="D33" s="44">
        <v>-0.295</v>
      </c>
      <c r="E33" s="42">
        <f t="shared" si="0"/>
        <v>-0.295</v>
      </c>
      <c r="F33" s="45"/>
      <c r="G33" s="10"/>
      <c r="H33" s="4"/>
    </row>
    <row r="34" spans="1:7" s="4" customFormat="1" ht="68.25" customHeight="1">
      <c r="A34" s="23" t="s">
        <v>31</v>
      </c>
      <c r="B34" s="11">
        <v>200</v>
      </c>
      <c r="C34" s="11">
        <v>100</v>
      </c>
      <c r="D34" s="11">
        <v>128.311</v>
      </c>
      <c r="E34" s="11">
        <f t="shared" si="0"/>
        <v>28.311000000000007</v>
      </c>
      <c r="F34" s="27">
        <f t="shared" si="1"/>
        <v>64.1555</v>
      </c>
      <c r="G34" s="10">
        <f>D34/C34*100</f>
        <v>128.311</v>
      </c>
    </row>
    <row r="35" spans="1:7" s="4" customFormat="1" ht="38.25" customHeight="1">
      <c r="A35" s="13" t="s">
        <v>16</v>
      </c>
      <c r="B35" s="11"/>
      <c r="C35" s="11"/>
      <c r="D35" s="11">
        <v>163.491</v>
      </c>
      <c r="E35" s="11">
        <f t="shared" si="0"/>
        <v>163.491</v>
      </c>
      <c r="F35" s="27"/>
      <c r="G35" s="10"/>
    </row>
    <row r="36" spans="1:7" s="4" customFormat="1" ht="44.25" customHeight="1">
      <c r="A36" s="13" t="s">
        <v>40</v>
      </c>
      <c r="B36" s="11"/>
      <c r="C36" s="11"/>
      <c r="D36" s="11">
        <v>0.338</v>
      </c>
      <c r="E36" s="11">
        <f t="shared" si="0"/>
        <v>0.338</v>
      </c>
      <c r="F36" s="27"/>
      <c r="G36" s="10"/>
    </row>
    <row r="37" spans="1:7" s="4" customFormat="1" ht="24" customHeight="1">
      <c r="A37" s="13" t="s">
        <v>38</v>
      </c>
      <c r="B37" s="11"/>
      <c r="C37" s="11"/>
      <c r="D37" s="11">
        <v>317.053</v>
      </c>
      <c r="E37" s="11">
        <f t="shared" si="0"/>
        <v>317.053</v>
      </c>
      <c r="F37" s="27"/>
      <c r="G37" s="10"/>
    </row>
    <row r="38" spans="1:7" s="4" customFormat="1" ht="51" customHeight="1">
      <c r="A38" s="13" t="s">
        <v>36</v>
      </c>
      <c r="B38" s="11">
        <v>82.424</v>
      </c>
      <c r="C38" s="11">
        <v>82.424</v>
      </c>
      <c r="D38" s="11">
        <v>82.424</v>
      </c>
      <c r="E38" s="11">
        <f t="shared" si="0"/>
        <v>0</v>
      </c>
      <c r="F38" s="27">
        <f t="shared" si="1"/>
        <v>100</v>
      </c>
      <c r="G38" s="10">
        <f>D38/C38*100</f>
        <v>100</v>
      </c>
    </row>
    <row r="39" spans="1:7" s="4" customFormat="1" ht="21" customHeight="1">
      <c r="A39" s="13" t="s">
        <v>10</v>
      </c>
      <c r="B39" s="11"/>
      <c r="C39" s="11"/>
      <c r="D39" s="11">
        <v>114.541</v>
      </c>
      <c r="E39" s="11">
        <f t="shared" si="0"/>
        <v>114.541</v>
      </c>
      <c r="F39" s="27"/>
      <c r="G39" s="10"/>
    </row>
    <row r="40" spans="1:7" s="2" customFormat="1" ht="19.5" customHeight="1">
      <c r="A40" s="21" t="s">
        <v>17</v>
      </c>
      <c r="B40" s="16">
        <f>SUM(B32:B38)</f>
        <v>986.424</v>
      </c>
      <c r="C40" s="16">
        <f>SUM(C32:C38)</f>
        <v>636.924</v>
      </c>
      <c r="D40" s="16">
        <f>SUM(D32:D39)</f>
        <v>1416.937</v>
      </c>
      <c r="E40" s="16">
        <f>D40-C40</f>
        <v>780.0129999999999</v>
      </c>
      <c r="F40" s="28">
        <f t="shared" si="1"/>
        <v>143.64380834205167</v>
      </c>
      <c r="G40" s="22" t="s">
        <v>46</v>
      </c>
    </row>
    <row r="41" spans="1:7" s="31" customFormat="1" ht="20.25" customHeight="1">
      <c r="A41" s="21" t="s">
        <v>18</v>
      </c>
      <c r="B41" s="16">
        <f>B30+B40</f>
        <v>4227693.808999999</v>
      </c>
      <c r="C41" s="16">
        <f>C30+C40</f>
        <v>2063147.6030000001</v>
      </c>
      <c r="D41" s="16">
        <f>D30+D40</f>
        <v>2056708.0510000002</v>
      </c>
      <c r="E41" s="16">
        <f t="shared" si="0"/>
        <v>-6439.551999999909</v>
      </c>
      <c r="F41" s="39">
        <f t="shared" si="1"/>
        <v>48.64846282438049</v>
      </c>
      <c r="G41" s="22">
        <f>D41/C41*100</f>
        <v>99.68787730016814</v>
      </c>
    </row>
    <row r="42" spans="1:7" s="33" customFormat="1" ht="34.5" customHeight="1">
      <c r="A42" s="72" t="s">
        <v>22</v>
      </c>
      <c r="B42" s="75">
        <v>4000</v>
      </c>
      <c r="C42" s="75">
        <v>2000</v>
      </c>
      <c r="D42" s="9">
        <v>2574.18475</v>
      </c>
      <c r="E42" s="76">
        <f t="shared" si="0"/>
        <v>574.1847499999999</v>
      </c>
      <c r="F42" s="27">
        <f t="shared" si="1"/>
        <v>64.35461874999999</v>
      </c>
      <c r="G42" s="46" t="s">
        <v>47</v>
      </c>
    </row>
    <row r="43" spans="1:7" ht="23.25" customHeight="1">
      <c r="A43" s="30" t="s">
        <v>19</v>
      </c>
      <c r="B43" s="16">
        <f>B41+B42</f>
        <v>4231693.808999999</v>
      </c>
      <c r="C43" s="16">
        <f>C41+C42</f>
        <v>2065147.6030000001</v>
      </c>
      <c r="D43" s="16">
        <f>D41+D42</f>
        <v>2059282.2357500002</v>
      </c>
      <c r="E43" s="16">
        <f>D43-C43</f>
        <v>-5865.367249999894</v>
      </c>
      <c r="F43" s="41">
        <f t="shared" si="1"/>
        <v>48.6633090364502</v>
      </c>
      <c r="G43" s="22">
        <f>D43/C43*100</f>
        <v>99.71598314612092</v>
      </c>
    </row>
    <row r="45" spans="1:2" ht="12.75">
      <c r="A45" s="6"/>
      <c r="B4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2021-06-23T08:08:58Z</dcterms:modified>
  <cp:category/>
  <cp:version/>
  <cp:contentType/>
  <cp:contentStatus/>
</cp:coreProperties>
</file>