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T:\Administ\САЙТИ\"/>
    </mc:Choice>
  </mc:AlternateContent>
  <xr:revisionPtr revIDLastSave="0" documentId="13_ncr:1_{1E6AA009-F862-4F49-BAB2-27001C095A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Укр" sheetId="2" r:id="rId1"/>
    <sheet name="Лист1" sheetId="3" state="hidden" r:id="rId2"/>
  </sheets>
  <definedNames>
    <definedName name="_xlnm.Print_Area" localSheetId="0">Укр!$A$1:$G$53</definedName>
  </definedNames>
  <calcPr calcId="181029" refMode="R1C1"/>
</workbook>
</file>

<file path=xl/calcChain.xml><?xml version="1.0" encoding="utf-8"?>
<calcChain xmlns="http://schemas.openxmlformats.org/spreadsheetml/2006/main">
  <c r="F44" i="2" l="1"/>
  <c r="D49" i="2"/>
  <c r="C49" i="2"/>
  <c r="B49" i="2"/>
  <c r="G51" i="2"/>
  <c r="F51" i="2"/>
  <c r="D23" i="2"/>
  <c r="C23" i="2"/>
  <c r="B23" i="2"/>
  <c r="G36" i="2"/>
  <c r="F36" i="2"/>
  <c r="F27" i="2"/>
  <c r="G27" i="2"/>
  <c r="E18" i="2"/>
  <c r="E32" i="2"/>
  <c r="E34" i="2"/>
  <c r="G50" i="2"/>
  <c r="E50" i="2"/>
  <c r="G37" i="2"/>
  <c r="F37" i="2"/>
  <c r="G18" i="2"/>
  <c r="F18" i="2"/>
  <c r="G16" i="2"/>
  <c r="F16" i="2"/>
  <c r="F34" i="2"/>
  <c r="G34" i="2"/>
  <c r="F33" i="2"/>
  <c r="G33" i="2"/>
  <c r="F32" i="2"/>
  <c r="G32" i="2"/>
  <c r="F28" i="2"/>
  <c r="G28" i="2"/>
  <c r="E47" i="2"/>
  <c r="G12" i="2"/>
  <c r="G13" i="2"/>
  <c r="G14" i="2"/>
  <c r="E21" i="2"/>
  <c r="E20" i="2"/>
  <c r="E38" i="2"/>
  <c r="G17" i="2"/>
  <c r="G19" i="2"/>
  <c r="G20" i="2"/>
  <c r="G24" i="2"/>
  <c r="G25" i="2"/>
  <c r="G26" i="2"/>
  <c r="G29" i="2"/>
  <c r="G30" i="2"/>
  <c r="G31" i="2"/>
  <c r="F26" i="2"/>
  <c r="F24" i="2"/>
  <c r="F25" i="2"/>
  <c r="F29" i="2"/>
  <c r="F30" i="2"/>
  <c r="F31" i="2"/>
  <c r="F35" i="2"/>
  <c r="F38" i="2"/>
  <c r="F39" i="2"/>
  <c r="F42" i="2"/>
  <c r="F45" i="2"/>
  <c r="F50" i="2"/>
  <c r="G35" i="2"/>
  <c r="G38" i="2"/>
  <c r="G39" i="2"/>
  <c r="G42" i="2"/>
  <c r="G45" i="2"/>
  <c r="C9" i="2"/>
  <c r="C8" i="2" s="1"/>
  <c r="C22" i="2" s="1"/>
  <c r="E16" i="2"/>
  <c r="D48" i="2"/>
  <c r="D9" i="2"/>
  <c r="D8" i="2" s="1"/>
  <c r="D22" i="2" s="1"/>
  <c r="F20" i="2"/>
  <c r="F19" i="2"/>
  <c r="F13" i="2"/>
  <c r="F12" i="2"/>
  <c r="B9" i="2"/>
  <c r="B8" i="2" s="1"/>
  <c r="B22" i="2" s="1"/>
  <c r="C48" i="2"/>
  <c r="E12" i="2"/>
  <c r="B48" i="2"/>
  <c r="B52" i="2" s="1"/>
  <c r="F11" i="2"/>
  <c r="F14" i="2"/>
  <c r="F17" i="2"/>
  <c r="G11" i="2"/>
  <c r="G7" i="2"/>
  <c r="E46" i="2"/>
  <c r="E45" i="2"/>
  <c r="F7" i="2"/>
  <c r="E43" i="2"/>
  <c r="E42" i="2"/>
  <c r="E6" i="2"/>
  <c r="E7" i="2"/>
  <c r="E11" i="2"/>
  <c r="E13" i="2"/>
  <c r="E14" i="2"/>
  <c r="E15" i="2"/>
  <c r="E17" i="2"/>
  <c r="E19" i="2"/>
  <c r="E5" i="2"/>
  <c r="F5" i="2"/>
  <c r="G5" i="2"/>
  <c r="G10" i="2"/>
  <c r="E10" i="2"/>
  <c r="F10" i="2"/>
  <c r="C52" i="2" l="1"/>
  <c r="D52" i="2"/>
  <c r="G52" i="2" s="1"/>
  <c r="G49" i="2"/>
  <c r="E49" i="2"/>
  <c r="E23" i="2"/>
  <c r="G22" i="2"/>
  <c r="G23" i="2"/>
  <c r="C40" i="2"/>
  <c r="C53" i="2" s="1"/>
  <c r="F49" i="2"/>
  <c r="F22" i="2"/>
  <c r="E48" i="2"/>
  <c r="E52" i="2" s="1"/>
  <c r="F23" i="2"/>
  <c r="B40" i="2"/>
  <c r="B53" i="2" s="1"/>
  <c r="F9" i="2"/>
  <c r="F8" i="2"/>
  <c r="G8" i="2"/>
  <c r="E8" i="2"/>
  <c r="E22" i="2" s="1"/>
  <c r="E9" i="2"/>
  <c r="G9" i="2"/>
  <c r="F52" i="2" l="1"/>
  <c r="D40" i="2"/>
  <c r="D53" i="2" s="1"/>
  <c r="F40" i="2" l="1"/>
  <c r="G40" i="2"/>
  <c r="E40" i="2"/>
  <c r="E53" i="2" s="1"/>
  <c r="G53" i="2"/>
  <c r="F53" i="2" l="1"/>
</calcChain>
</file>

<file path=xl/sharedStrings.xml><?xml version="1.0" encoding="utf-8"?>
<sst xmlns="http://schemas.openxmlformats.org/spreadsheetml/2006/main" count="68" uniqueCount="65">
  <si>
    <t>Найменування показника</t>
  </si>
  <si>
    <t>Загальний фонд</t>
  </si>
  <si>
    <t>Податок та збір на доходи фізичних осіб</t>
  </si>
  <si>
    <t xml:space="preserve">        1) Податок на майно:</t>
  </si>
  <si>
    <t xml:space="preserve">    -  плата за землю</t>
  </si>
  <si>
    <t xml:space="preserve">    - транспортний податок</t>
  </si>
  <si>
    <t>Екологічний податок</t>
  </si>
  <si>
    <t>Адміністративні штрафи та інші санкції</t>
  </si>
  <si>
    <t>Державне мито</t>
  </si>
  <si>
    <t>Інші надходження</t>
  </si>
  <si>
    <t>ВСЬОГО податків і зборів</t>
  </si>
  <si>
    <t>Освітня субвенція з державного бюджету місцевим бюджетам</t>
  </si>
  <si>
    <t>Всього доходів загального фонду</t>
  </si>
  <si>
    <t>Спеціальний фонд</t>
  </si>
  <si>
    <t>Всього доходів</t>
  </si>
  <si>
    <t xml:space="preserve">Місцеві податки, в тому числі: </t>
  </si>
  <si>
    <t xml:space="preserve">    - податок на нерухоме майно, відмінне від земельної ділянки </t>
  </si>
  <si>
    <t>Відсоток            надходжень до річних показників, 
%</t>
  </si>
  <si>
    <t>Відсоток надходжень до плану звітного періоду, 
%</t>
  </si>
  <si>
    <t>Плата  за надання  адміністративних послуг</t>
  </si>
  <si>
    <t>Акцизний податок</t>
  </si>
  <si>
    <t>Надходження від орендної плати за користування цілісним майновим комплексом та іншим державним майном</t>
  </si>
  <si>
    <t xml:space="preserve">     2) Туристичний збір</t>
  </si>
  <si>
    <t xml:space="preserve">     3) Єдиний податок</t>
  </si>
  <si>
    <t>Офіційні трансферти</t>
  </si>
  <si>
    <t>Субвенція з місцевого бюджету на здійснення переданих видатків у сфері освіти за рахунок коштів освітньої субвенції</t>
  </si>
  <si>
    <t>Інші субвенції з місцевого бюджету</t>
  </si>
  <si>
    <t>Податок на прибуток підприємств</t>
  </si>
  <si>
    <t>Плата за гарантії, надані Верховною Радою Автономної Республіки Крим, міськими та обласними радами  </t>
  </si>
  <si>
    <t>Відсотки за користування довгостроковим кредитом, що надається з місцевих бюджетів молодим сім'ям та одиноким молодим громадянам на будівництво (реконструкцію) та придбання житла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</si>
  <si>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</si>
  <si>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Надходження коштів пайової участі у розвитку інфраструктури населеного пункту</t>
  </si>
  <si>
    <t>Кошти від продажу землі</t>
  </si>
  <si>
    <t>Всього доходів спеціального фонду</t>
  </si>
  <si>
    <t>Субвенція з державного бюджету місцевим бюджетам на відновлення об'єктів критичної інфраструктури в рамках спільного з Міжнародним банком реконструкції та розвитку проекту «Проект розвитку міської інфраструктури - 2»</t>
  </si>
  <si>
    <t>Разом доходів спеціального фонду</t>
  </si>
  <si>
    <t>Відхилення (+/- )                   тис.грн</t>
  </si>
  <si>
    <t>Адміністративні штрафи за адміністративні правопорушення у сфері забезпечення безпеки дорожнього руху, зафіксовані в автоматичному режимі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</si>
  <si>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</t>
  </si>
  <si>
    <t>Інші дотації з місцевого бюджету</t>
  </si>
  <si>
    <t>Субвенція з місцевого бюджету на виконання окремих заходів з реалізації соціального проекту "Активні парки - локації здорової України" за рахунок відповідної субвенції з державного бюджету</t>
  </si>
  <si>
    <t>Додаткова дотація з державного бюджету місцевим бюджетам на компенсацію втрат доходів місцевих бюджетів внаслідок наданих державою податкових пільг зі сплати земельного податку суб'єктам літакобудування</t>
  </si>
  <si>
    <t>Субвенція з державного бюджету місцевим бюджетам на створення навчально-практичних центрів сучасної професійної (професійно-технічної) освіти</t>
  </si>
  <si>
    <t>Затверджено на рік з урахуванням змін, 
тис. грн.</t>
  </si>
  <si>
    <t>Субвенція з державного бюджету місцевим бюджетам на облаштування безпечних умов у закладах, що надають загальну середню освіту</t>
  </si>
  <si>
    <t>Субвенція з місцевого бюджету на виплату грошової компенсації за належні для отримання жилі приміщення для сімей осіб, визначених пунктами 2 – 5 частини першої 
статті 10-1 Закону України «Про статус ветеранів війни, гарантії їх соціального захисту», для осіб з інвалідністю I –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зв’язку з військовою агресією Російської Федерації проти України, визначених пунктами 11 – 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</si>
  <si>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«Про статус ветеранів війни, гарантії їх соціального захисту», для осіб з інвалідністю I-II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</si>
  <si>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19 - 21 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</si>
  <si>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</si>
  <si>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в 2,4 р.б.</t>
  </si>
  <si>
    <t>Субвенція з державного бюджету місцевим бюджетам на придбання обладнання, створення та модернізацію (проведення реконструкції та капітального ремонту) їдалень (харчоблоків) закладів загальної середньої освіти</t>
  </si>
  <si>
    <t>Субвенція з місцевого бюджету за рахунок залишку коштів освітньої субвенції, що утворився на початок бюджетного періоду</t>
  </si>
  <si>
    <t>Плата за ліцензії у сфері діяльності з організації та проведення азартних ігор і за ліцензії на випуск та проведення лотерей</t>
  </si>
  <si>
    <t>в 1,8 р.б.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</si>
  <si>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</si>
  <si>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</si>
  <si>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в 6,9 р.б.</t>
  </si>
  <si>
    <t>Щомісячна інформація про надходження до бюджету Миколаївської міської територіальної громади                                                                                                                                               за  січень - листопад 2024 року (без власних надходжень бюджетних установ)</t>
  </si>
  <si>
    <t>План                              на січень - листопад               з урахуванням змін, тис. грн.</t>
  </si>
  <si>
    <t>Надійшло                           з 01 січня                   по 30 листопада              тис. грн.</t>
  </si>
  <si>
    <t>в 1,9 р.б.</t>
  </si>
  <si>
    <t>в 2,0 р.б.</t>
  </si>
  <si>
    <t>в 2,5 р.б.</t>
  </si>
  <si>
    <t>в 9,0 р.б.</t>
  </si>
  <si>
    <t>в 7,6 р.б.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</si>
</sst>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0000"/>
  </numFmts>
  <fonts count="21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sz val="10"/>
      <color indexed="8"/>
      <name val="Arial Cyr"/>
      <charset val="204"/>
    </font>
    <font>
      <i/>
      <sz val="10"/>
      <name val="Arial Cyr"/>
      <charset val="204"/>
    </font>
    <font>
      <b/>
      <sz val="12"/>
      <color indexed="8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Arial Cyr"/>
      <charset val="204"/>
    </font>
    <font>
      <sz val="9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Alignment="1">
      <alignment vertical="top"/>
    </xf>
    <xf numFmtId="0" fontId="0" fillId="0" borderId="0" xfId="0" applyAlignment="1">
      <alignment wrapText="1"/>
    </xf>
    <xf numFmtId="165" fontId="0" fillId="0" borderId="0" xfId="0" applyNumberFormat="1"/>
    <xf numFmtId="0" fontId="4" fillId="0" borderId="0" xfId="0" applyFont="1" applyAlignment="1">
      <alignment vertical="top"/>
    </xf>
    <xf numFmtId="0" fontId="7" fillId="0" borderId="0" xfId="0" applyFont="1" applyAlignment="1">
      <alignment vertical="top"/>
    </xf>
    <xf numFmtId="165" fontId="0" fillId="0" borderId="0" xfId="0" applyNumberFormat="1" applyAlignment="1">
      <alignment wrapText="1"/>
    </xf>
    <xf numFmtId="164" fontId="14" fillId="0" borderId="0" xfId="0" applyNumberFormat="1" applyFont="1"/>
    <xf numFmtId="164" fontId="14" fillId="0" borderId="0" xfId="0" applyNumberFormat="1" applyFont="1" applyAlignment="1">
      <alignment horizontal="right"/>
    </xf>
    <xf numFmtId="165" fontId="15" fillId="0" borderId="1" xfId="0" applyNumberFormat="1" applyFont="1" applyBorder="1" applyAlignment="1">
      <alignment horizontal="right" vertical="top"/>
    </xf>
    <xf numFmtId="164" fontId="15" fillId="0" borderId="1" xfId="0" applyNumberFormat="1" applyFont="1" applyBorder="1" applyAlignment="1">
      <alignment horizontal="right" vertical="top"/>
    </xf>
    <xf numFmtId="0" fontId="0" fillId="0" borderId="0" xfId="0" applyAlignment="1">
      <alignment vertical="top"/>
    </xf>
    <xf numFmtId="165" fontId="16" fillId="0" borderId="1" xfId="0" applyNumberFormat="1" applyFont="1" applyBorder="1" applyAlignment="1">
      <alignment horizontal="right" vertical="top"/>
    </xf>
    <xf numFmtId="165" fontId="17" fillId="0" borderId="1" xfId="0" applyNumberFormat="1" applyFont="1" applyBorder="1" applyAlignment="1">
      <alignment horizontal="right" vertical="top"/>
    </xf>
    <xf numFmtId="0" fontId="2" fillId="0" borderId="0" xfId="0" applyFont="1" applyAlignment="1">
      <alignment vertical="top"/>
    </xf>
    <xf numFmtId="164" fontId="17" fillId="0" borderId="1" xfId="0" applyNumberFormat="1" applyFont="1" applyBorder="1" applyAlignment="1">
      <alignment horizontal="right" vertical="top"/>
    </xf>
    <xf numFmtId="0" fontId="11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165" fontId="19" fillId="0" borderId="1" xfId="0" applyNumberFormat="1" applyFont="1" applyBorder="1" applyAlignment="1">
      <alignment horizontal="center" vertical="top" wrapText="1"/>
    </xf>
    <xf numFmtId="164" fontId="19" fillId="2" borderId="1" xfId="0" applyNumberFormat="1" applyFont="1" applyFill="1" applyBorder="1" applyAlignment="1">
      <alignment horizontal="center" vertical="top" wrapText="1"/>
    </xf>
    <xf numFmtId="166" fontId="19" fillId="2" borderId="1" xfId="0" applyNumberFormat="1" applyFont="1" applyFill="1" applyBorder="1" applyAlignment="1">
      <alignment horizontal="center" vertical="top" wrapText="1"/>
    </xf>
    <xf numFmtId="164" fontId="19" fillId="0" borderId="1" xfId="0" applyNumberFormat="1" applyFont="1" applyBorder="1" applyAlignment="1">
      <alignment horizontal="center" vertical="top" wrapText="1"/>
    </xf>
    <xf numFmtId="165" fontId="20" fillId="0" borderId="1" xfId="0" applyNumberFormat="1" applyFont="1" applyBorder="1" applyAlignment="1">
      <alignment horizontal="left" vertical="top" wrapText="1"/>
    </xf>
    <xf numFmtId="165" fontId="19" fillId="0" borderId="1" xfId="0" applyNumberFormat="1" applyFont="1" applyBorder="1" applyAlignment="1">
      <alignment horizontal="center" vertical="top"/>
    </xf>
    <xf numFmtId="0" fontId="10" fillId="0" borderId="1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9" fontId="12" fillId="0" borderId="1" xfId="1" applyFont="1" applyFill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18" fillId="0" borderId="1" xfId="0" applyFont="1" applyBorder="1" applyAlignment="1">
      <alignment vertical="top" wrapText="1"/>
    </xf>
    <xf numFmtId="165" fontId="15" fillId="3" borderId="1" xfId="0" applyNumberFormat="1" applyFont="1" applyFill="1" applyBorder="1" applyAlignment="1">
      <alignment horizontal="right" vertical="top"/>
    </xf>
    <xf numFmtId="165" fontId="17" fillId="3" borderId="1" xfId="0" applyNumberFormat="1" applyFont="1" applyFill="1" applyBorder="1" applyAlignment="1">
      <alignment horizontal="right" vertical="top"/>
    </xf>
    <xf numFmtId="165" fontId="19" fillId="0" borderId="1" xfId="0" applyNumberFormat="1" applyFont="1" applyBorder="1" applyAlignment="1">
      <alignment horizontal="center" vertical="center" wrapText="1"/>
    </xf>
    <xf numFmtId="164" fontId="19" fillId="0" borderId="1" xfId="0" applyNumberFormat="1" applyFont="1" applyBorder="1" applyAlignment="1">
      <alignment horizontal="center" vertical="center" wrapText="1"/>
    </xf>
    <xf numFmtId="166" fontId="19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7"/>
  <sheetViews>
    <sheetView tabSelected="1" zoomScaleSheetLayoutView="100" workbookViewId="0">
      <selection sqref="A1:G1"/>
    </sheetView>
  </sheetViews>
  <sheetFormatPr defaultRowHeight="12.75" x14ac:dyDescent="0.2"/>
  <cols>
    <col min="1" max="1" width="57.140625" customWidth="1"/>
    <col min="2" max="2" width="17.5703125" customWidth="1"/>
    <col min="3" max="3" width="17.140625" customWidth="1"/>
    <col min="4" max="4" width="17" style="3" customWidth="1"/>
    <col min="5" max="5" width="16.85546875" style="3" customWidth="1"/>
    <col min="6" max="6" width="11.7109375" customWidth="1"/>
    <col min="7" max="7" width="12.7109375" customWidth="1"/>
  </cols>
  <sheetData>
    <row r="1" spans="1:7" ht="45" customHeight="1" x14ac:dyDescent="0.2">
      <c r="A1" s="40" t="s">
        <v>57</v>
      </c>
      <c r="B1" s="40"/>
      <c r="C1" s="40"/>
      <c r="D1" s="40"/>
      <c r="E1" s="40"/>
      <c r="F1" s="40"/>
      <c r="G1" s="40"/>
    </row>
    <row r="2" spans="1:7" s="11" customFormat="1" ht="61.5" customHeight="1" x14ac:dyDescent="0.2">
      <c r="A2" s="18" t="s">
        <v>0</v>
      </c>
      <c r="B2" s="38" t="s">
        <v>43</v>
      </c>
      <c r="C2" s="39" t="s">
        <v>58</v>
      </c>
      <c r="D2" s="37" t="s">
        <v>59</v>
      </c>
      <c r="E2" s="37" t="s">
        <v>36</v>
      </c>
      <c r="F2" s="38" t="s">
        <v>17</v>
      </c>
      <c r="G2" s="38" t="s">
        <v>18</v>
      </c>
    </row>
    <row r="3" spans="1:7" s="11" customFormat="1" ht="49.5" hidden="1" customHeight="1" x14ac:dyDescent="0.2">
      <c r="A3" s="18"/>
      <c r="B3" s="20"/>
      <c r="C3" s="21"/>
      <c r="D3" s="19"/>
      <c r="E3" s="19"/>
      <c r="F3" s="22"/>
      <c r="G3" s="22"/>
    </row>
    <row r="4" spans="1:7" s="11" customFormat="1" ht="14.25" customHeight="1" x14ac:dyDescent="0.2">
      <c r="A4" s="17" t="s">
        <v>1</v>
      </c>
      <c r="B4" s="23"/>
      <c r="C4" s="19"/>
      <c r="D4" s="24"/>
      <c r="E4" s="24"/>
      <c r="F4" s="24"/>
      <c r="G4" s="19"/>
    </row>
    <row r="5" spans="1:7" s="11" customFormat="1" ht="16.5" customHeight="1" x14ac:dyDescent="0.2">
      <c r="A5" s="25" t="s">
        <v>2</v>
      </c>
      <c r="B5" s="9">
        <v>2188143</v>
      </c>
      <c r="C5" s="9">
        <v>1990714</v>
      </c>
      <c r="D5" s="9">
        <v>2048775.7180000001</v>
      </c>
      <c r="E5" s="9">
        <f>D5-C5</f>
        <v>58061.71800000011</v>
      </c>
      <c r="F5" s="10">
        <f>D5/B5*100</f>
        <v>93.630796433322701</v>
      </c>
      <c r="G5" s="10">
        <f>D5/C5*100</f>
        <v>102.91662780288881</v>
      </c>
    </row>
    <row r="6" spans="1:7" s="11" customFormat="1" ht="15.75" customHeight="1" x14ac:dyDescent="0.2">
      <c r="A6" s="25" t="s">
        <v>27</v>
      </c>
      <c r="B6" s="9">
        <v>2472.4</v>
      </c>
      <c r="C6" s="9">
        <v>2472.4</v>
      </c>
      <c r="D6" s="9">
        <v>4494.7070000000003</v>
      </c>
      <c r="E6" s="9">
        <f t="shared" ref="E6:E21" si="0">D6-C6</f>
        <v>2022.3070000000002</v>
      </c>
      <c r="F6" s="10" t="s">
        <v>53</v>
      </c>
      <c r="G6" s="10" t="s">
        <v>53</v>
      </c>
    </row>
    <row r="7" spans="1:7" s="11" customFormat="1" ht="16.5" x14ac:dyDescent="0.2">
      <c r="A7" s="16" t="s">
        <v>20</v>
      </c>
      <c r="B7" s="9">
        <v>381166</v>
      </c>
      <c r="C7" s="9">
        <v>349836</v>
      </c>
      <c r="D7" s="9">
        <v>354996.864</v>
      </c>
      <c r="E7" s="9">
        <f t="shared" si="0"/>
        <v>5160.8640000000014</v>
      </c>
      <c r="F7" s="10">
        <f t="shared" ref="F7:F16" si="1">D7/B7*100</f>
        <v>93.134451656233765</v>
      </c>
      <c r="G7" s="10">
        <f t="shared" ref="G7:G53" si="2">D7/C7*100</f>
        <v>101.47522381916099</v>
      </c>
    </row>
    <row r="8" spans="1:7" s="11" customFormat="1" ht="15.75" customHeight="1" x14ac:dyDescent="0.2">
      <c r="A8" s="26" t="s">
        <v>15</v>
      </c>
      <c r="B8" s="9">
        <f>B9+B13+B14</f>
        <v>1182350</v>
      </c>
      <c r="C8" s="9">
        <f>C9+C13+C14</f>
        <v>1114384.8999999999</v>
      </c>
      <c r="D8" s="9">
        <f>D9+D13+D14</f>
        <v>1051981.608</v>
      </c>
      <c r="E8" s="9">
        <f t="shared" si="0"/>
        <v>-62403.291999999899</v>
      </c>
      <c r="F8" s="10">
        <f t="shared" si="1"/>
        <v>88.973790163657128</v>
      </c>
      <c r="G8" s="10">
        <f t="shared" si="2"/>
        <v>94.400203017826257</v>
      </c>
    </row>
    <row r="9" spans="1:7" s="4" customFormat="1" ht="18" customHeight="1" x14ac:dyDescent="0.2">
      <c r="A9" s="27" t="s">
        <v>3</v>
      </c>
      <c r="B9" s="12">
        <f>SUM(B10:B12)</f>
        <v>481730</v>
      </c>
      <c r="C9" s="12">
        <f>SUM(C10:C12)</f>
        <v>442976</v>
      </c>
      <c r="D9" s="12">
        <f>SUM(D10:D12)</f>
        <v>378621.67800000001</v>
      </c>
      <c r="E9" s="12">
        <f t="shared" si="0"/>
        <v>-64354.321999999986</v>
      </c>
      <c r="F9" s="10">
        <f t="shared" si="1"/>
        <v>78.596242293400877</v>
      </c>
      <c r="G9" s="10">
        <f t="shared" si="2"/>
        <v>85.472277956367847</v>
      </c>
    </row>
    <row r="10" spans="1:7" s="4" customFormat="1" ht="31.5" customHeight="1" x14ac:dyDescent="0.2">
      <c r="A10" s="28" t="s">
        <v>16</v>
      </c>
      <c r="B10" s="12">
        <v>69400</v>
      </c>
      <c r="C10" s="12">
        <v>67497</v>
      </c>
      <c r="D10" s="12">
        <v>70592.198999999993</v>
      </c>
      <c r="E10" s="12">
        <f t="shared" si="0"/>
        <v>3095.1989999999932</v>
      </c>
      <c r="F10" s="10">
        <f t="shared" si="1"/>
        <v>101.71786599423631</v>
      </c>
      <c r="G10" s="10">
        <f t="shared" si="2"/>
        <v>104.58568380816924</v>
      </c>
    </row>
    <row r="11" spans="1:7" s="4" customFormat="1" ht="18" customHeight="1" x14ac:dyDescent="0.2">
      <c r="A11" s="28" t="s">
        <v>4</v>
      </c>
      <c r="B11" s="12">
        <v>410530</v>
      </c>
      <c r="C11" s="12">
        <v>373744</v>
      </c>
      <c r="D11" s="12">
        <v>306138.62199999997</v>
      </c>
      <c r="E11" s="12">
        <f t="shared" si="0"/>
        <v>-67605.378000000026</v>
      </c>
      <c r="F11" s="10">
        <f t="shared" si="1"/>
        <v>74.571559203955857</v>
      </c>
      <c r="G11" s="10">
        <f t="shared" si="2"/>
        <v>81.91131416156513</v>
      </c>
    </row>
    <row r="12" spans="1:7" s="4" customFormat="1" ht="17.45" customHeight="1" x14ac:dyDescent="0.2">
      <c r="A12" s="28" t="s">
        <v>5</v>
      </c>
      <c r="B12" s="12">
        <v>1800</v>
      </c>
      <c r="C12" s="12">
        <v>1735</v>
      </c>
      <c r="D12" s="12">
        <v>1890.857</v>
      </c>
      <c r="E12" s="12">
        <f t="shared" si="0"/>
        <v>155.85699999999997</v>
      </c>
      <c r="F12" s="10">
        <f t="shared" si="1"/>
        <v>105.04761111111111</v>
      </c>
      <c r="G12" s="10">
        <f t="shared" si="2"/>
        <v>108.98311239193083</v>
      </c>
    </row>
    <row r="13" spans="1:7" s="4" customFormat="1" ht="17.25" customHeight="1" x14ac:dyDescent="0.2">
      <c r="A13" s="28" t="s">
        <v>22</v>
      </c>
      <c r="B13" s="12">
        <v>1320</v>
      </c>
      <c r="C13" s="12">
        <v>1258.9000000000001</v>
      </c>
      <c r="D13" s="12">
        <v>1269.826</v>
      </c>
      <c r="E13" s="12">
        <f t="shared" si="0"/>
        <v>10.925999999999931</v>
      </c>
      <c r="F13" s="10">
        <f t="shared" si="1"/>
        <v>96.198939393939398</v>
      </c>
      <c r="G13" s="10">
        <f t="shared" si="2"/>
        <v>100.86790054809754</v>
      </c>
    </row>
    <row r="14" spans="1:7" s="4" customFormat="1" ht="18" customHeight="1" x14ac:dyDescent="0.2">
      <c r="A14" s="28" t="s">
        <v>23</v>
      </c>
      <c r="B14" s="12">
        <v>699300</v>
      </c>
      <c r="C14" s="12">
        <v>670150</v>
      </c>
      <c r="D14" s="12">
        <v>672090.10400000005</v>
      </c>
      <c r="E14" s="12">
        <f t="shared" si="0"/>
        <v>1940.1040000000503</v>
      </c>
      <c r="F14" s="10">
        <f t="shared" si="1"/>
        <v>96.108980980980988</v>
      </c>
      <c r="G14" s="10">
        <f t="shared" si="2"/>
        <v>100.2895029471014</v>
      </c>
    </row>
    <row r="15" spans="1:7" s="11" customFormat="1" ht="19.5" customHeight="1" x14ac:dyDescent="0.2">
      <c r="A15" s="16" t="s">
        <v>7</v>
      </c>
      <c r="B15" s="9">
        <v>3000</v>
      </c>
      <c r="C15" s="9">
        <v>2936</v>
      </c>
      <c r="D15" s="9">
        <v>5749.5680000000002</v>
      </c>
      <c r="E15" s="9">
        <f t="shared" si="0"/>
        <v>2813.5680000000002</v>
      </c>
      <c r="F15" s="10" t="s">
        <v>60</v>
      </c>
      <c r="G15" s="10" t="s">
        <v>61</v>
      </c>
    </row>
    <row r="16" spans="1:7" s="11" customFormat="1" ht="47.25" customHeight="1" x14ac:dyDescent="0.2">
      <c r="A16" s="16" t="s">
        <v>37</v>
      </c>
      <c r="B16" s="9">
        <v>2000</v>
      </c>
      <c r="C16" s="9">
        <v>1825</v>
      </c>
      <c r="D16" s="9">
        <v>1609.0889999999999</v>
      </c>
      <c r="E16" s="9">
        <f t="shared" si="0"/>
        <v>-215.91100000000006</v>
      </c>
      <c r="F16" s="10">
        <f t="shared" si="1"/>
        <v>80.454449999999994</v>
      </c>
      <c r="G16" s="10">
        <f t="shared" si="2"/>
        <v>88.169260273972611</v>
      </c>
    </row>
    <row r="17" spans="1:7" s="11" customFormat="1" ht="19.5" customHeight="1" x14ac:dyDescent="0.2">
      <c r="A17" s="16" t="s">
        <v>19</v>
      </c>
      <c r="B17" s="9">
        <v>30371</v>
      </c>
      <c r="C17" s="9">
        <v>28565.7</v>
      </c>
      <c r="D17" s="9">
        <v>27727.436000000002</v>
      </c>
      <c r="E17" s="9">
        <f t="shared" si="0"/>
        <v>-838.26399999999921</v>
      </c>
      <c r="F17" s="10">
        <f>D17/B17*100</f>
        <v>91.295762404925753</v>
      </c>
      <c r="G17" s="10">
        <f t="shared" si="2"/>
        <v>97.065487630269871</v>
      </c>
    </row>
    <row r="18" spans="1:7" s="11" customFormat="1" ht="33" customHeight="1" x14ac:dyDescent="0.2">
      <c r="A18" s="16" t="s">
        <v>52</v>
      </c>
      <c r="B18" s="9">
        <v>4540.7139999999999</v>
      </c>
      <c r="C18" s="9">
        <v>4540.7139999999999</v>
      </c>
      <c r="D18" s="9">
        <v>6228.2139999999999</v>
      </c>
      <c r="E18" s="9">
        <f t="shared" si="0"/>
        <v>1687.5</v>
      </c>
      <c r="F18" s="10">
        <f>D18/B18*100</f>
        <v>137.16375882735622</v>
      </c>
      <c r="G18" s="10">
        <f t="shared" si="2"/>
        <v>137.16375882735622</v>
      </c>
    </row>
    <row r="19" spans="1:7" s="11" customFormat="1" ht="33" customHeight="1" x14ac:dyDescent="0.2">
      <c r="A19" s="16" t="s">
        <v>21</v>
      </c>
      <c r="B19" s="9">
        <v>7000</v>
      </c>
      <c r="C19" s="9">
        <v>6436</v>
      </c>
      <c r="D19" s="9">
        <v>6502.8630000000003</v>
      </c>
      <c r="E19" s="9">
        <f t="shared" si="0"/>
        <v>66.863000000000284</v>
      </c>
      <c r="F19" s="10">
        <f>D19/B19*100</f>
        <v>92.898042857142855</v>
      </c>
      <c r="G19" s="10">
        <f t="shared" si="2"/>
        <v>101.03889061528901</v>
      </c>
    </row>
    <row r="20" spans="1:7" s="11" customFormat="1" ht="19.5" customHeight="1" x14ac:dyDescent="0.2">
      <c r="A20" s="16" t="s">
        <v>8</v>
      </c>
      <c r="B20" s="9">
        <v>405</v>
      </c>
      <c r="C20" s="9">
        <v>369.7</v>
      </c>
      <c r="D20" s="9">
        <v>510.33800000000002</v>
      </c>
      <c r="E20" s="9">
        <f t="shared" si="0"/>
        <v>140.63800000000003</v>
      </c>
      <c r="F20" s="10">
        <f>D20/B20*100</f>
        <v>126.00938271604937</v>
      </c>
      <c r="G20" s="10">
        <f t="shared" si="2"/>
        <v>138.04111441709495</v>
      </c>
    </row>
    <row r="21" spans="1:7" s="11" customFormat="1" ht="19.5" customHeight="1" x14ac:dyDescent="0.2">
      <c r="A21" s="26" t="s">
        <v>9</v>
      </c>
      <c r="B21" s="9">
        <v>11600</v>
      </c>
      <c r="C21" s="9">
        <v>11185</v>
      </c>
      <c r="D21" s="9">
        <v>27411.625</v>
      </c>
      <c r="E21" s="9">
        <f t="shared" si="0"/>
        <v>16226.625</v>
      </c>
      <c r="F21" s="10" t="s">
        <v>49</v>
      </c>
      <c r="G21" s="10" t="s">
        <v>62</v>
      </c>
    </row>
    <row r="22" spans="1:7" s="14" customFormat="1" ht="19.899999999999999" customHeight="1" x14ac:dyDescent="0.2">
      <c r="A22" s="29" t="s">
        <v>10</v>
      </c>
      <c r="B22" s="13">
        <f>B5+B6+B7+B8+B15+B16+B17+B18+B19+B20+B21</f>
        <v>3813048.1140000001</v>
      </c>
      <c r="C22" s="13">
        <f>C5+C6+C7+C8+C15+C16+C17+C18+C19+C20+C21</f>
        <v>3513265.4140000003</v>
      </c>
      <c r="D22" s="13">
        <f>D5+D6+D7+D8+D15+D16+D17+D18+D19+D20+D21</f>
        <v>3535988.0300000003</v>
      </c>
      <c r="E22" s="13">
        <f>E5+E6+E7+E8+E15+E16+E17+E18+E19+E20+E21</f>
        <v>22722.616000000213</v>
      </c>
      <c r="F22" s="15">
        <f t="shared" ref="F22" si="3">D22/B22*100</f>
        <v>92.733894886278904</v>
      </c>
      <c r="G22" s="15">
        <f t="shared" si="2"/>
        <v>100.64676627929825</v>
      </c>
    </row>
    <row r="23" spans="1:7" s="14" customFormat="1" ht="16.5" customHeight="1" x14ac:dyDescent="0.2">
      <c r="A23" s="30" t="s">
        <v>24</v>
      </c>
      <c r="B23" s="13">
        <f>B24+B25+B26+B27+B28+B29+B30+B31+B32+B33+B34+B35+B36+B37+B38+B39</f>
        <v>1635256.3009999997</v>
      </c>
      <c r="C23" s="13">
        <f>C24+C25+C26+C27+C28+C29+C30+C31+C32+C33+C34+C35+C36+C37+C38+C39</f>
        <v>1562537.8719999997</v>
      </c>
      <c r="D23" s="13">
        <f>D24+D25+D26+D27+D28+D29+D30+D31+D32+D33+D34+D35+D36+D37+D38+D39</f>
        <v>1542624.8869999999</v>
      </c>
      <c r="E23" s="13">
        <f>D23-C23</f>
        <v>-19912.98499999987</v>
      </c>
      <c r="F23" s="15">
        <f t="shared" ref="F23:F53" si="4">D23/B23*100</f>
        <v>94.335358075467838</v>
      </c>
      <c r="G23" s="15">
        <f t="shared" si="2"/>
        <v>98.725599849012823</v>
      </c>
    </row>
    <row r="24" spans="1:7" s="11" customFormat="1" ht="60" customHeight="1" x14ac:dyDescent="0.2">
      <c r="A24" s="31" t="s">
        <v>41</v>
      </c>
      <c r="B24" s="9">
        <v>4539.5</v>
      </c>
      <c r="C24" s="9">
        <v>3404.7</v>
      </c>
      <c r="D24" s="9">
        <v>3404.7</v>
      </c>
      <c r="E24" s="9"/>
      <c r="F24" s="10">
        <f t="shared" si="4"/>
        <v>75.001652164335269</v>
      </c>
      <c r="G24" s="10">
        <f t="shared" si="2"/>
        <v>100</v>
      </c>
    </row>
    <row r="25" spans="1:7" s="11" customFormat="1" ht="91.5" customHeight="1" x14ac:dyDescent="0.2">
      <c r="A25" s="31" t="s">
        <v>38</v>
      </c>
      <c r="B25" s="9">
        <v>630910.4</v>
      </c>
      <c r="C25" s="9">
        <v>630910.4</v>
      </c>
      <c r="D25" s="9">
        <v>630910.4</v>
      </c>
      <c r="E25" s="13"/>
      <c r="F25" s="10">
        <f t="shared" si="4"/>
        <v>100</v>
      </c>
      <c r="G25" s="10">
        <f t="shared" si="2"/>
        <v>100</v>
      </c>
    </row>
    <row r="26" spans="1:7" s="11" customFormat="1" ht="46.5" customHeight="1" x14ac:dyDescent="0.2">
      <c r="A26" s="31" t="s">
        <v>44</v>
      </c>
      <c r="B26" s="9">
        <v>17558.453000000001</v>
      </c>
      <c r="C26" s="9">
        <v>17558.453000000001</v>
      </c>
      <c r="D26" s="9">
        <v>17558.453000000001</v>
      </c>
      <c r="E26" s="13"/>
      <c r="F26" s="10">
        <f t="shared" si="4"/>
        <v>100</v>
      </c>
      <c r="G26" s="10">
        <f t="shared" si="2"/>
        <v>100</v>
      </c>
    </row>
    <row r="27" spans="1:7" s="11" customFormat="1" ht="48" customHeight="1" x14ac:dyDescent="0.2">
      <c r="A27" s="31" t="s">
        <v>54</v>
      </c>
      <c r="B27" s="9">
        <v>632</v>
      </c>
      <c r="C27" s="9">
        <v>421.6</v>
      </c>
      <c r="D27" s="9">
        <v>421.6</v>
      </c>
      <c r="E27" s="13"/>
      <c r="F27" s="10">
        <f t="shared" si="4"/>
        <v>66.708860759493675</v>
      </c>
      <c r="G27" s="10">
        <f t="shared" si="2"/>
        <v>100</v>
      </c>
    </row>
    <row r="28" spans="1:7" s="11" customFormat="1" ht="66.75" customHeight="1" x14ac:dyDescent="0.2">
      <c r="A28" s="31" t="s">
        <v>50</v>
      </c>
      <c r="B28" s="9">
        <v>75711.7</v>
      </c>
      <c r="C28" s="9">
        <v>75711.7</v>
      </c>
      <c r="D28" s="9">
        <v>75711.7</v>
      </c>
      <c r="E28" s="13"/>
      <c r="F28" s="10">
        <f t="shared" si="4"/>
        <v>100</v>
      </c>
      <c r="G28" s="10">
        <f t="shared" si="2"/>
        <v>100</v>
      </c>
    </row>
    <row r="29" spans="1:7" s="11" customFormat="1" ht="48" customHeight="1" x14ac:dyDescent="0.2">
      <c r="A29" s="31" t="s">
        <v>42</v>
      </c>
      <c r="B29" s="9">
        <v>4760</v>
      </c>
      <c r="C29" s="9">
        <v>4760</v>
      </c>
      <c r="D29" s="9">
        <v>4760</v>
      </c>
      <c r="E29" s="13"/>
      <c r="F29" s="10">
        <f t="shared" si="4"/>
        <v>100</v>
      </c>
      <c r="G29" s="10">
        <f t="shared" si="2"/>
        <v>100</v>
      </c>
    </row>
    <row r="30" spans="1:7" s="11" customFormat="1" ht="29.25" customHeight="1" x14ac:dyDescent="0.2">
      <c r="A30" s="31" t="s">
        <v>11</v>
      </c>
      <c r="B30" s="9">
        <v>794886.5</v>
      </c>
      <c r="C30" s="9">
        <v>724951.8</v>
      </c>
      <c r="D30" s="9">
        <v>724951.8</v>
      </c>
      <c r="E30" s="13"/>
      <c r="F30" s="10">
        <f t="shared" si="4"/>
        <v>91.201926312750317</v>
      </c>
      <c r="G30" s="10">
        <f t="shared" si="2"/>
        <v>100</v>
      </c>
    </row>
    <row r="31" spans="1:7" s="11" customFormat="1" ht="18.75" customHeight="1" x14ac:dyDescent="0.2">
      <c r="A31" s="31" t="s">
        <v>39</v>
      </c>
      <c r="B31" s="9">
        <v>311.85500000000002</v>
      </c>
      <c r="C31" s="9">
        <v>311.85500000000002</v>
      </c>
      <c r="D31" s="9">
        <v>311.85500000000002</v>
      </c>
      <c r="E31" s="13"/>
      <c r="F31" s="10">
        <f t="shared" si="4"/>
        <v>100</v>
      </c>
      <c r="G31" s="10">
        <f t="shared" si="2"/>
        <v>100</v>
      </c>
    </row>
    <row r="32" spans="1:7" s="11" customFormat="1" ht="268.5" customHeight="1" x14ac:dyDescent="0.2">
      <c r="A32" s="31" t="s">
        <v>45</v>
      </c>
      <c r="B32" s="9">
        <v>31315.143</v>
      </c>
      <c r="C32" s="9">
        <v>31315.143</v>
      </c>
      <c r="D32" s="9">
        <v>30874.633000000002</v>
      </c>
      <c r="E32" s="9">
        <f t="shared" ref="E32:E34" si="5">D32-C32</f>
        <v>-440.5099999999984</v>
      </c>
      <c r="F32" s="10">
        <f t="shared" si="4"/>
        <v>98.593300372283153</v>
      </c>
      <c r="G32" s="10">
        <f t="shared" si="2"/>
        <v>98.593300372283153</v>
      </c>
    </row>
    <row r="33" spans="1:10" s="11" customFormat="1" ht="196.5" customHeight="1" x14ac:dyDescent="0.2">
      <c r="A33" s="31" t="s">
        <v>46</v>
      </c>
      <c r="B33" s="9">
        <v>1899.7940000000001</v>
      </c>
      <c r="C33" s="9">
        <v>1899.7940000000001</v>
      </c>
      <c r="D33" s="9">
        <v>1899.7940000000001</v>
      </c>
      <c r="E33" s="13"/>
      <c r="F33" s="10">
        <f t="shared" si="4"/>
        <v>100</v>
      </c>
      <c r="G33" s="10">
        <f t="shared" si="2"/>
        <v>100</v>
      </c>
    </row>
    <row r="34" spans="1:10" s="11" customFormat="1" ht="269.25" customHeight="1" x14ac:dyDescent="0.2">
      <c r="A34" s="31" t="s">
        <v>47</v>
      </c>
      <c r="B34" s="9">
        <v>39502.286999999997</v>
      </c>
      <c r="C34" s="9">
        <v>39502.286999999997</v>
      </c>
      <c r="D34" s="9">
        <v>20903.54</v>
      </c>
      <c r="E34" s="9">
        <f t="shared" si="5"/>
        <v>-18598.746999999996</v>
      </c>
      <c r="F34" s="10">
        <f t="shared" si="4"/>
        <v>52.917290586238721</v>
      </c>
      <c r="G34" s="10">
        <f t="shared" si="2"/>
        <v>52.917290586238721</v>
      </c>
    </row>
    <row r="35" spans="1:10" s="11" customFormat="1" ht="33.75" customHeight="1" x14ac:dyDescent="0.2">
      <c r="A35" s="31" t="s">
        <v>25</v>
      </c>
      <c r="B35" s="9">
        <v>13043.9</v>
      </c>
      <c r="C35" s="9">
        <v>11896.29</v>
      </c>
      <c r="D35" s="9">
        <v>11896.29</v>
      </c>
      <c r="E35" s="13"/>
      <c r="F35" s="10">
        <f t="shared" si="4"/>
        <v>91.201941137236574</v>
      </c>
      <c r="G35" s="10">
        <f t="shared" si="2"/>
        <v>100</v>
      </c>
    </row>
    <row r="36" spans="1:10" s="11" customFormat="1" ht="63" customHeight="1" x14ac:dyDescent="0.2">
      <c r="A36" s="31" t="s">
        <v>55</v>
      </c>
      <c r="B36" s="9">
        <v>10184.942999999999</v>
      </c>
      <c r="C36" s="9">
        <v>10184.942999999999</v>
      </c>
      <c r="D36" s="9">
        <v>10184.942999999999</v>
      </c>
      <c r="E36" s="13"/>
      <c r="F36" s="10">
        <f t="shared" si="4"/>
        <v>100</v>
      </c>
      <c r="G36" s="10">
        <f t="shared" si="2"/>
        <v>100</v>
      </c>
    </row>
    <row r="37" spans="1:10" s="11" customFormat="1" ht="58.5" customHeight="1" x14ac:dyDescent="0.2">
      <c r="A37" s="31" t="s">
        <v>48</v>
      </c>
      <c r="B37" s="9">
        <v>3607.9560000000001</v>
      </c>
      <c r="C37" s="9">
        <v>3607.9560000000001</v>
      </c>
      <c r="D37" s="9">
        <v>3607.9560000000001</v>
      </c>
      <c r="E37" s="13"/>
      <c r="F37" s="10">
        <f t="shared" si="4"/>
        <v>100</v>
      </c>
      <c r="G37" s="10">
        <f t="shared" si="2"/>
        <v>100</v>
      </c>
    </row>
    <row r="38" spans="1:10" s="11" customFormat="1" ht="18.75" customHeight="1" x14ac:dyDescent="0.2">
      <c r="A38" s="31" t="s">
        <v>26</v>
      </c>
      <c r="B38" s="9">
        <v>6277.5259999999998</v>
      </c>
      <c r="C38" s="9">
        <v>5997.0079999999998</v>
      </c>
      <c r="D38" s="9">
        <v>5123.28</v>
      </c>
      <c r="E38" s="9">
        <f t="shared" ref="E38" si="6">D38-C38</f>
        <v>-873.72800000000007</v>
      </c>
      <c r="F38" s="10">
        <f t="shared" si="4"/>
        <v>81.613043100100256</v>
      </c>
      <c r="G38" s="10">
        <f t="shared" si="2"/>
        <v>85.430601393228088</v>
      </c>
    </row>
    <row r="39" spans="1:10" s="11" customFormat="1" ht="59.25" customHeight="1" x14ac:dyDescent="0.2">
      <c r="A39" s="31" t="s">
        <v>40</v>
      </c>
      <c r="B39" s="9">
        <v>114.34399999999999</v>
      </c>
      <c r="C39" s="9">
        <v>103.943</v>
      </c>
      <c r="D39" s="9">
        <v>103.943</v>
      </c>
      <c r="E39" s="9"/>
      <c r="F39" s="10">
        <f t="shared" si="4"/>
        <v>90.903764080319036</v>
      </c>
      <c r="G39" s="10">
        <f t="shared" si="2"/>
        <v>100</v>
      </c>
    </row>
    <row r="40" spans="1:10" s="14" customFormat="1" ht="19.899999999999999" customHeight="1" x14ac:dyDescent="0.2">
      <c r="A40" s="32" t="s">
        <v>12</v>
      </c>
      <c r="B40" s="13">
        <f>B22+B23</f>
        <v>5448304.415</v>
      </c>
      <c r="C40" s="13">
        <f>C22+C23</f>
        <v>5075803.2860000003</v>
      </c>
      <c r="D40" s="13">
        <f>D22+D23</f>
        <v>5078612.9170000004</v>
      </c>
      <c r="E40" s="13">
        <f>D40-C40</f>
        <v>2809.6310000000522</v>
      </c>
      <c r="F40" s="15">
        <f t="shared" si="4"/>
        <v>93.214558698625879</v>
      </c>
      <c r="G40" s="15">
        <f t="shared" si="2"/>
        <v>100.0553534256883</v>
      </c>
    </row>
    <row r="41" spans="1:10" s="11" customFormat="1" ht="14.25" customHeight="1" x14ac:dyDescent="0.2">
      <c r="A41" s="33" t="s">
        <v>13</v>
      </c>
      <c r="B41" s="9"/>
      <c r="C41" s="9"/>
      <c r="D41" s="9"/>
      <c r="E41" s="9"/>
      <c r="F41" s="10"/>
      <c r="G41" s="10"/>
    </row>
    <row r="42" spans="1:10" s="5" customFormat="1" ht="15.75" customHeight="1" x14ac:dyDescent="0.2">
      <c r="A42" s="16" t="s">
        <v>6</v>
      </c>
      <c r="B42" s="9">
        <v>580</v>
      </c>
      <c r="C42" s="9">
        <v>572.29999999999995</v>
      </c>
      <c r="D42" s="9">
        <v>761.78800000000001</v>
      </c>
      <c r="E42" s="9">
        <f>D42-C42</f>
        <v>189.48800000000006</v>
      </c>
      <c r="F42" s="10">
        <f t="shared" si="4"/>
        <v>131.34275862068964</v>
      </c>
      <c r="G42" s="10">
        <f t="shared" si="2"/>
        <v>133.10990739122838</v>
      </c>
    </row>
    <row r="43" spans="1:10" s="5" customFormat="1" ht="45.75" customHeight="1" x14ac:dyDescent="0.2">
      <c r="A43" s="34" t="s">
        <v>30</v>
      </c>
      <c r="B43" s="9"/>
      <c r="C43" s="9"/>
      <c r="D43" s="9">
        <v>547.62</v>
      </c>
      <c r="E43" s="9">
        <f>D43-C43</f>
        <v>547.62</v>
      </c>
      <c r="F43" s="10"/>
      <c r="G43" s="10"/>
    </row>
    <row r="44" spans="1:10" s="1" customFormat="1" ht="39" customHeight="1" x14ac:dyDescent="0.2">
      <c r="A44" s="16" t="s">
        <v>28</v>
      </c>
      <c r="B44" s="9">
        <v>2.9000000000000001E-2</v>
      </c>
      <c r="C44" s="9"/>
      <c r="D44" s="9">
        <v>2.9000000000000001E-2</v>
      </c>
      <c r="E44" s="9"/>
      <c r="F44" s="10">
        <f t="shared" si="4"/>
        <v>100</v>
      </c>
      <c r="G44" s="10"/>
    </row>
    <row r="45" spans="1:10" s="1" customFormat="1" ht="60.75" customHeight="1" x14ac:dyDescent="0.2">
      <c r="A45" s="16" t="s">
        <v>29</v>
      </c>
      <c r="B45" s="9">
        <v>366</v>
      </c>
      <c r="C45" s="9">
        <v>274.5</v>
      </c>
      <c r="D45" s="9">
        <v>217.499</v>
      </c>
      <c r="E45" s="35">
        <f t="shared" ref="E45:E49" si="7">D45-C45</f>
        <v>-57.001000000000005</v>
      </c>
      <c r="F45" s="10">
        <f>D45/B45*100</f>
        <v>59.425956284153003</v>
      </c>
      <c r="G45" s="10">
        <f t="shared" si="2"/>
        <v>79.234608378870675</v>
      </c>
      <c r="J45" s="5"/>
    </row>
    <row r="46" spans="1:10" s="1" customFormat="1" ht="30" customHeight="1" x14ac:dyDescent="0.2">
      <c r="A46" s="16" t="s">
        <v>31</v>
      </c>
      <c r="B46" s="9"/>
      <c r="C46" s="9"/>
      <c r="D46" s="9">
        <v>4600.8320000000003</v>
      </c>
      <c r="E46" s="35">
        <f t="shared" si="7"/>
        <v>4600.8320000000003</v>
      </c>
      <c r="F46" s="10"/>
      <c r="G46" s="10"/>
    </row>
    <row r="47" spans="1:10" s="1" customFormat="1" ht="16.5" customHeight="1" x14ac:dyDescent="0.2">
      <c r="A47" s="16" t="s">
        <v>32</v>
      </c>
      <c r="B47" s="9">
        <v>200</v>
      </c>
      <c r="C47" s="9">
        <v>200</v>
      </c>
      <c r="D47" s="9">
        <v>1799.6020000000001</v>
      </c>
      <c r="E47" s="9">
        <f t="shared" si="7"/>
        <v>1599.6020000000001</v>
      </c>
      <c r="F47" s="10" t="s">
        <v>63</v>
      </c>
      <c r="G47" s="10" t="s">
        <v>63</v>
      </c>
    </row>
    <row r="48" spans="1:10" s="14" customFormat="1" ht="17.45" customHeight="1" x14ac:dyDescent="0.2">
      <c r="A48" s="17" t="s">
        <v>35</v>
      </c>
      <c r="B48" s="13">
        <f>SUM(B42:B47)</f>
        <v>1146.029</v>
      </c>
      <c r="C48" s="13">
        <f>SUM(C42:C47)</f>
        <v>1046.8</v>
      </c>
      <c r="D48" s="13">
        <f>SUM(D42:D47)</f>
        <v>7927.37</v>
      </c>
      <c r="E48" s="13">
        <f t="shared" si="7"/>
        <v>6880.57</v>
      </c>
      <c r="F48" s="15" t="s">
        <v>56</v>
      </c>
      <c r="G48" s="15" t="s">
        <v>64</v>
      </c>
    </row>
    <row r="49" spans="1:7" s="14" customFormat="1" ht="17.45" customHeight="1" x14ac:dyDescent="0.2">
      <c r="A49" s="30" t="s">
        <v>24</v>
      </c>
      <c r="B49" s="13">
        <f>B50+B51</f>
        <v>230685.24100000001</v>
      </c>
      <c r="C49" s="13">
        <f>C50+C51</f>
        <v>230685.24100000001</v>
      </c>
      <c r="D49" s="13">
        <f>D50+D51</f>
        <v>219752.59700000001</v>
      </c>
      <c r="E49" s="13">
        <f t="shared" si="7"/>
        <v>-10932.644</v>
      </c>
      <c r="F49" s="15">
        <f t="shared" si="4"/>
        <v>95.260796073208681</v>
      </c>
      <c r="G49" s="15">
        <f t="shared" si="2"/>
        <v>95.260796073208681</v>
      </c>
    </row>
    <row r="50" spans="1:7" s="14" customFormat="1" ht="64.5" customHeight="1" x14ac:dyDescent="0.2">
      <c r="A50" s="16" t="s">
        <v>34</v>
      </c>
      <c r="B50" s="9">
        <v>221540.5</v>
      </c>
      <c r="C50" s="9">
        <v>221540.5</v>
      </c>
      <c r="D50" s="9">
        <v>210607.856</v>
      </c>
      <c r="E50" s="9">
        <f>D50-C50</f>
        <v>-10932.644</v>
      </c>
      <c r="F50" s="10">
        <f>D50/B50*100</f>
        <v>95.065171379499461</v>
      </c>
      <c r="G50" s="10">
        <f>D50/C50*100</f>
        <v>95.065171379499461</v>
      </c>
    </row>
    <row r="51" spans="1:7" s="14" customFormat="1" ht="47.25" customHeight="1" x14ac:dyDescent="0.2">
      <c r="A51" s="16" t="s">
        <v>51</v>
      </c>
      <c r="B51" s="9">
        <v>9144.741</v>
      </c>
      <c r="C51" s="9">
        <v>9144.741</v>
      </c>
      <c r="D51" s="9">
        <v>9144.741</v>
      </c>
      <c r="E51" s="9"/>
      <c r="F51" s="10">
        <f>D51/B51*100</f>
        <v>100</v>
      </c>
      <c r="G51" s="10">
        <f>D51/C51*100</f>
        <v>100</v>
      </c>
    </row>
    <row r="52" spans="1:7" s="14" customFormat="1" ht="18" customHeight="1" x14ac:dyDescent="0.2">
      <c r="A52" s="17" t="s">
        <v>33</v>
      </c>
      <c r="B52" s="13">
        <f>B48+B49</f>
        <v>231831.27000000002</v>
      </c>
      <c r="C52" s="13">
        <f>C48+C49</f>
        <v>231732.041</v>
      </c>
      <c r="D52" s="13">
        <f>D48+D49</f>
        <v>227679.967</v>
      </c>
      <c r="E52" s="36">
        <f>E48+E49</f>
        <v>-4052.0740000000005</v>
      </c>
      <c r="F52" s="15">
        <f t="shared" si="4"/>
        <v>98.209342941528107</v>
      </c>
      <c r="G52" s="10">
        <f t="shared" si="2"/>
        <v>98.251396750093789</v>
      </c>
    </row>
    <row r="53" spans="1:7" s="14" customFormat="1" ht="19.899999999999999" customHeight="1" x14ac:dyDescent="0.2">
      <c r="A53" s="17" t="s">
        <v>14</v>
      </c>
      <c r="B53" s="13">
        <f>B40+B52</f>
        <v>5680135.6850000005</v>
      </c>
      <c r="C53" s="13">
        <f>C40+C52</f>
        <v>5307535.3270000005</v>
      </c>
      <c r="D53" s="13">
        <f>D40+D52</f>
        <v>5306292.8840000005</v>
      </c>
      <c r="E53" s="36">
        <f>E40+E52</f>
        <v>-1242.4429999999484</v>
      </c>
      <c r="F53" s="15">
        <f t="shared" si="4"/>
        <v>93.418417767955134</v>
      </c>
      <c r="G53" s="10">
        <f t="shared" si="2"/>
        <v>99.976590961275775</v>
      </c>
    </row>
    <row r="54" spans="1:7" ht="14.25" x14ac:dyDescent="0.2">
      <c r="F54" s="7"/>
      <c r="G54" s="8"/>
    </row>
    <row r="55" spans="1:7" ht="14.25" x14ac:dyDescent="0.2">
      <c r="A55" s="2"/>
      <c r="B55" s="6"/>
      <c r="C55" s="6"/>
      <c r="D55" s="6"/>
      <c r="F55" s="7"/>
      <c r="G55" s="8"/>
    </row>
    <row r="56" spans="1:7" x14ac:dyDescent="0.2">
      <c r="B56" s="3"/>
      <c r="C56" s="3"/>
    </row>
    <row r="57" spans="1:7" x14ac:dyDescent="0.2">
      <c r="B57" s="3"/>
      <c r="C57" s="3"/>
      <c r="F57" s="3"/>
      <c r="G57" s="3"/>
    </row>
  </sheetData>
  <mergeCells count="1">
    <mergeCell ref="A1:G1"/>
  </mergeCells>
  <phoneticPr fontId="1" type="noConversion"/>
  <pageMargins left="0.70866141732283472" right="0.70866141732283472" top="0.39370078740157483" bottom="0.39370078740157483" header="0.19685039370078741" footer="0.19685039370078741"/>
  <pageSetup paperSize="9"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Укр</vt:lpstr>
      <vt:lpstr>Лист1</vt:lpstr>
      <vt:lpstr>Укр!Область_печати</vt:lpstr>
    </vt:vector>
  </TitlesOfParts>
  <Company>GorFo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2024-11-01T11:06:43Z</cp:lastPrinted>
  <dcterms:created xsi:type="dcterms:W3CDTF">2004-07-02T06:40:36Z</dcterms:created>
  <dcterms:modified xsi:type="dcterms:W3CDTF">2024-12-02T14:13:07Z</dcterms:modified>
</cp:coreProperties>
</file>