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0" windowHeight="13170"/>
  </bookViews>
  <sheets>
    <sheet name="Придбання ОЗ" sheetId="3" r:id="rId1"/>
  </sheets>
  <definedNames>
    <definedName name="_xlnm._FilterDatabase" localSheetId="0" hidden="1">'Придбання ОЗ'!$A$5:$E$221</definedName>
    <definedName name="Z_0807BC37_3C63_4F33_8764_08C0EDADAA6D_.wvu.FilterData" localSheetId="0" hidden="1">'Придбання ОЗ'!$A$5:$E$6</definedName>
    <definedName name="Z_0807BC37_3C63_4F33_8764_08C0EDADAA6D_.wvu.PrintTitles" localSheetId="0" hidden="1">'Придбання ОЗ'!$5:$6</definedName>
    <definedName name="Z_187DDB91_9B1E_4122_8872_9C4988859E75_.wvu.FilterData" localSheetId="0" hidden="1">'Придбання ОЗ'!$A$5:$E$6</definedName>
    <definedName name="Z_187DDB91_9B1E_4122_8872_9C4988859E75_.wvu.PrintTitles" localSheetId="0" hidden="1">'Придбання ОЗ'!$5:$6</definedName>
    <definedName name="Z_187FA575_67E6_42ED_B450_C087691203A0_.wvu.FilterData" localSheetId="0" hidden="1">'Придбання ОЗ'!$A$5:$E$6</definedName>
    <definedName name="Z_1D4A8546_A8CA_4105_868B_0932576472CC_.wvu.FilterData" localSheetId="0" hidden="1">'Придбання ОЗ'!$A$5:$E$6</definedName>
    <definedName name="Z_237E48EE_855D_4E22_A215_D7BA155C0632_.wvu.FilterData" localSheetId="0" hidden="1">'Придбання ОЗ'!$A$5:$E$6</definedName>
    <definedName name="Z_237E48EE_855D_4E22_A215_D7BA155C0632_.wvu.PrintTitles" localSheetId="0" hidden="1">'Придбання ОЗ'!$5:$6</definedName>
    <definedName name="Z_25D80E02_DE87_403B_A2BD_704FFA9D66DA_.wvu.FilterData" localSheetId="0" hidden="1">'Придбання ОЗ'!$A$5:$XFA$6</definedName>
    <definedName name="Z_25D80E02_DE87_403B_A2BD_704FFA9D66DA_.wvu.PrintTitles" localSheetId="0" hidden="1">'Придбання ОЗ'!$5:$6</definedName>
    <definedName name="Z_436A1965_C17E_45AD_8476_CFF58DA45F66_.wvu.FilterData" localSheetId="0" hidden="1">'Придбання ОЗ'!$A$5:$E$221</definedName>
    <definedName name="Z_436A1965_C17E_45AD_8476_CFF58DA45F66_.wvu.PrintTitles" localSheetId="0" hidden="1">'Придбання ОЗ'!$5:$6</definedName>
    <definedName name="Z_4D494E37_21A4_41F8_BD77_D1C44D691FA4_.wvu.FilterData" localSheetId="0" hidden="1">'Придбання ОЗ'!$A$5:$E$6</definedName>
    <definedName name="Z_4D494E37_21A4_41F8_BD77_D1C44D691FA4_.wvu.PrintTitles" localSheetId="0" hidden="1">'Придбання ОЗ'!$5:$6</definedName>
    <definedName name="Z_51C58801_F2A5_4735_B500_4677902A49A3_.wvu.FilterData" localSheetId="0" hidden="1">'Придбання ОЗ'!$A$5:$E$6</definedName>
    <definedName name="Z_5353A7D7_40DB_4C7C_B73E_9BD41A6C5998_.wvu.FilterData" localSheetId="0" hidden="1">'Придбання ОЗ'!$A$5:$E$6</definedName>
    <definedName name="Z_5668B4FE_1F54_4CB7_8976_14963918FBBF_.wvu.FilterData" localSheetId="0" hidden="1">'Придбання ОЗ'!$A$5:$E$6</definedName>
    <definedName name="Z_592BCC2D_C80C_4ED6_BF39_105E1BEB677B_.wvu.FilterData" localSheetId="0" hidden="1">'Придбання ОЗ'!$A$5:$E$221</definedName>
    <definedName name="Z_592BCC2D_C80C_4ED6_BF39_105E1BEB677B_.wvu.PrintTitles" localSheetId="0" hidden="1">'Придбання ОЗ'!$5:$6</definedName>
    <definedName name="Z_5AD8CF9A_F737_40F1_BC4E_B08BE4CBD52F_.wvu.FilterData" localSheetId="0" hidden="1">'Придбання ОЗ'!$A$5:$E$6</definedName>
    <definedName name="Z_6235BC21_3D25_4E8C_898E_855DDDDD2566_.wvu.FilterData" localSheetId="0" hidden="1">'Придбання ОЗ'!$A$5:$E$6</definedName>
    <definedName name="Z_6235BC21_3D25_4E8C_898E_855DDDDD2566_.wvu.PrintTitles" localSheetId="0" hidden="1">'Придбання ОЗ'!$5:$6</definedName>
    <definedName name="Z_63624039_79B7_4B53_8C9B_62AEAD1FE854_.wvu.FilterData" localSheetId="0" hidden="1">'Придбання ОЗ'!$A$5:$E$6</definedName>
    <definedName name="Z_63624039_79B7_4B53_8C9B_62AEAD1FE854_.wvu.PrintTitles" localSheetId="0" hidden="1">'Придбання ОЗ'!$5:$6</definedName>
    <definedName name="Z_6C4C0A1E_9F55_46A5_9256_CBEA636F78CA_.wvu.FilterData" localSheetId="0" hidden="1">'Придбання ОЗ'!$A$5:$E$6</definedName>
    <definedName name="Z_6C4C0A1E_9F55_46A5_9256_CBEA636F78CA_.wvu.PrintTitles" localSheetId="0" hidden="1">'Придбання ОЗ'!$5:$6</definedName>
    <definedName name="Z_7DFE9900_01DD_44C4_83B3_2BACF6626FCA_.wvu.FilterData" localSheetId="0" hidden="1">'Придбання ОЗ'!$A$5:$E$6</definedName>
    <definedName name="Z_880B0293_1E83_4F03_A590_98BFE28A2EAD_.wvu.FilterData" localSheetId="0" hidden="1">'Придбання ОЗ'!$A$5:$K$6</definedName>
    <definedName name="Z_880B0293_1E83_4F03_A590_98BFE28A2EAD_.wvu.PrintArea" localSheetId="0" hidden="1">'Придбання ОЗ'!$A$2:$E$6</definedName>
    <definedName name="Z_880B0293_1E83_4F03_A590_98BFE28A2EAD_.wvu.PrintTitles" localSheetId="0" hidden="1">'Придбання ОЗ'!$5:$6</definedName>
    <definedName name="Z_94A2A2F5_7164_46C6_BF9F_AB5DAA84D213_.wvu.FilterData" localSheetId="0" hidden="1">'Придбання ОЗ'!$A$5:$E$6</definedName>
    <definedName name="Z_94A2A2F5_7164_46C6_BF9F_AB5DAA84D213_.wvu.PrintTitles" localSheetId="0" hidden="1">'Придбання ОЗ'!$5:$6</definedName>
    <definedName name="Z_9568FF0A_63AF_4719_A609_46317B36A482_.wvu.FilterData" localSheetId="0" hidden="1">'Придбання ОЗ'!$A$5:$E$221</definedName>
    <definedName name="Z_9568FF0A_63AF_4719_A609_46317B36A482_.wvu.PrintTitles" localSheetId="0" hidden="1">'Придбання ОЗ'!$5:$6</definedName>
    <definedName name="Z_9B348F59_60C9_4B35_8EF0_0CAA0A744718_.wvu.FilterData" localSheetId="0" hidden="1">'Придбання ОЗ'!$A$5:$E$6</definedName>
    <definedName name="Z_AA6B1375_45E6_42B6_A6AB_8C595BF1C0B3_.wvu.FilterData" localSheetId="0" hidden="1">'Придбання ОЗ'!$A$5:$E$221</definedName>
    <definedName name="Z_AA6B1375_45E6_42B6_A6AB_8C595BF1C0B3_.wvu.PrintArea" localSheetId="0" hidden="1">'Придбання ОЗ'!$A$2:$E$6</definedName>
    <definedName name="Z_AA6B1375_45E6_42B6_A6AB_8C595BF1C0B3_.wvu.PrintTitles" localSheetId="0" hidden="1">'Придбання ОЗ'!$5:$6</definedName>
    <definedName name="Z_B2B7808A_1DE3_4E8C_BA26_3C1F89D42E45_.wvu.FilterData" localSheetId="0" hidden="1">'Придбання ОЗ'!$A$5:$E$6</definedName>
    <definedName name="Z_B2B7808A_1DE3_4E8C_BA26_3C1F89D42E45_.wvu.PrintTitles" localSheetId="0" hidden="1">'Придбання ОЗ'!$5:$6</definedName>
    <definedName name="Z_C08C5C12_FFBC_4F4C_9138_5D34ADCEB223_.wvu.FilterData" localSheetId="0" hidden="1">'Придбання ОЗ'!$A$5:$E$6</definedName>
    <definedName name="Z_C08C5C12_FFBC_4F4C_9138_5D34ADCEB223_.wvu.PrintTitles" localSheetId="0" hidden="1">'Придбання ОЗ'!$5:$6</definedName>
    <definedName name="Z_C431141F_117F_49C7_B3E7_D4961D1E781E_.wvu.FilterData" localSheetId="0" hidden="1">'Придбання ОЗ'!$A$5:$E$221</definedName>
    <definedName name="Z_C431141F_117F_49C7_B3E7_D4961D1E781E_.wvu.PrintTitles" localSheetId="0" hidden="1">'Придбання ОЗ'!$5:$6</definedName>
    <definedName name="Z_C4E1FC53_13AF_4353_A377_998BCF090C4C_.wvu.FilterData" localSheetId="0" hidden="1">'Придбання ОЗ'!$A$5:$E$221</definedName>
    <definedName name="Z_C4E1FC53_13AF_4353_A377_998BCF090C4C_.wvu.PrintTitles" localSheetId="0" hidden="1">'Придбання ОЗ'!$5:$6</definedName>
    <definedName name="Z_CA43201F_577B_461A_8DF7_C9B35404B678_.wvu.FilterData" localSheetId="0" hidden="1">'Придбання ОЗ'!$A$5:$E$6</definedName>
    <definedName name="Z_EED4C4C4_2768_4906_8D20_11DE2EB8B1AD_.wvu.FilterData" localSheetId="0" hidden="1">'Придбання ОЗ'!$A$5:$E$6</definedName>
    <definedName name="Z_EED4C4C4_2768_4906_8D20_11DE2EB8B1AD_.wvu.PrintTitles" localSheetId="0" hidden="1">'Придбання ОЗ'!$5:$6</definedName>
    <definedName name="Z_FE3930E4_F186_434E_AF9B_168F52F6DAB5_.wvu.FilterData" localSheetId="0" hidden="1">'Придбання ОЗ'!$A$5:$E$6</definedName>
    <definedName name="_xlnm.Print_Titles" localSheetId="0">'Придбання ОЗ'!$5:$6</definedName>
  </definedNames>
  <calcPr calcId="124519" refMode="R1C1"/>
  <customWorkbookViews>
    <customWorkbookView name="User416b - Личное представление" guid="{9568FF0A-63AF-4719-A609-46317B36A482}" mergeInterval="0" personalView="1" maximized="1" xWindow="1" yWindow="1" windowWidth="1920" windowHeight="850" activeSheetId="2"/>
    <customWorkbookView name="User459c - Личное представление" guid="{AA6B1375-45E6-42B6-A6AB-8C595BF1C0B3}" mergeInterval="0" personalView="1" maximized="1" xWindow="1" yWindow="1" windowWidth="1920" windowHeight="802" activeSheetId="2"/>
    <customWorkbookView name="user459a - Личное представление" guid="{592BCC2D-C80C-4ED6-BF39-105E1BEB677B}" mergeInterval="0" personalView="1" maximized="1" xWindow="1" yWindow="1" windowWidth="1920" windowHeight="850" activeSheetId="2" showComments="commIndAndComment"/>
    <customWorkbookView name="user415c - Личное представление" guid="{4D494E37-21A4-41F8-BD77-D1C44D691FA4}" mergeInterval="0" personalView="1" maximized="1" xWindow="1" yWindow="1" windowWidth="1920" windowHeight="850" activeSheetId="2"/>
    <customWorkbookView name="User56a - Личное представление" guid="{187DDB91-9B1E-4122-8872-9C4988859E75}" mergeInterval="0" personalView="1" maximized="1" xWindow="-8" yWindow="-8" windowWidth="1936" windowHeight="1056" activeSheetId="3"/>
    <customWorkbookView name="user415a - Личное представление" guid="{25D80E02-DE87-403B-A2BD-704FFA9D66DA}" mergeInterval="0" personalView="1" maximized="1" xWindow="1" yWindow="1" windowWidth="1440" windowHeight="675" activeSheetId="2" showComments="commIndAndComment"/>
    <customWorkbookView name="User565c - Личное представление" guid="{94A2A2F5-7164-46C6-BF9F-AB5DAA84D213}" mergeInterval="0" personalView="1" maximized="1" xWindow="1" yWindow="1" windowWidth="1680" windowHeight="829" activeSheetId="3"/>
    <customWorkbookView name="User463d - Личное представление" guid="{EED4C4C4-2768-4906-8D20-11DE2EB8B1AD}" mergeInterval="0" personalView="1" maximized="1" xWindow="1" yWindow="1" windowWidth="1920" windowHeight="850" activeSheetId="4"/>
    <customWorkbookView name="User569c - Личное представление" guid="{237E48EE-855D-4E22-A215-D7BA155C0632}" mergeInterval="0" personalView="1" maximized="1" xWindow="1" yWindow="1" windowWidth="1920" windowHeight="850" activeSheetId="3"/>
    <customWorkbookView name="User415b - Личное представление" guid="{6C4C0A1E-9F55-46A5-9256-CBEA636F78CA}" mergeInterval="0" personalView="1" maximized="1" xWindow="1" yWindow="1" windowWidth="1916" windowHeight="850" activeSheetId="4"/>
    <customWorkbookView name="User_455 - Личное представление" guid="{C08C5C12-FFBC-4F4C-9138-5D34ADCEB223}" mergeInterval="0" personalView="1" maximized="1" xWindow="1" yWindow="1" windowWidth="1800" windowHeight="761" activeSheetId="2"/>
    <customWorkbookView name="Танечка - Личное представление" guid="{0807BC37-3C63-4F33-8764-08C0EDADAA6D}" mergeInterval="0" personalView="1" maximized="1" xWindow="1" yWindow="1" windowWidth="1920" windowHeight="850" activeSheetId="3"/>
    <customWorkbookView name="User569a - Личное представление" guid="{880B0293-1E83-4F03-A590-98BFE28A2EAD}" mergeInterval="0" personalView="1" maximized="1" xWindow="1" yWindow="1" windowWidth="1920" windowHeight="941" activeSheetId="3"/>
    <customWorkbookView name="User465d - Личное представление" guid="{6235BC21-3D25-4E8C-898E-855DDDDD2566}" mergeInterval="0" personalView="1" maximized="1" xWindow="1" yWindow="1" windowWidth="1920" windowHeight="850" activeSheetId="1"/>
    <customWorkbookView name="User563c - Личное представление" guid="{63624039-79B7-4B53-8C9B-62AEAD1FE854}" mergeInterval="0" personalView="1" maximized="1" xWindow="1" yWindow="1" windowWidth="1920" windowHeight="802" activeSheetId="3"/>
    <customWorkbookView name="user416d - Личное представление" guid="{B2B7808A-1DE3-4E8C-BA26-3C1F89D42E45}" mergeInterval="0" personalView="1" maximized="1" xWindow="1" yWindow="1" windowWidth="1916" windowHeight="802" activeSheetId="3"/>
    <customWorkbookView name="User415 - Личное представление" guid="{C4E1FC53-13AF-4353-A377-998BCF090C4C}" mergeInterval="0" personalView="1" maximized="1" xWindow="1" yWindow="1" windowWidth="1920" windowHeight="850" activeSheetId="2"/>
    <customWorkbookView name="user459b - Личное представление" guid="{436A1965-C17E-45AD-8476-CFF58DA45F66}" mergeInterval="0" personalView="1" maximized="1" xWindow="1" yWindow="1" windowWidth="1920" windowHeight="849" activeSheetId="2"/>
    <customWorkbookView name="user416c - Личное представление" guid="{C431141F-117F-49C7-B3E7-D4961D1E781E}" mergeInterval="0" personalView="1" maximized="1" xWindow="1" yWindow="1" windowWidth="1920" windowHeight="78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0" i="3"/>
  <c r="D217" l="1"/>
  <c r="D214"/>
  <c r="D211"/>
  <c r="D208"/>
  <c r="D202"/>
  <c r="D200"/>
  <c r="D203" l="1"/>
  <c r="D218" s="1"/>
  <c r="D190" l="1"/>
  <c r="D183" l="1"/>
  <c r="D175" l="1"/>
  <c r="D174"/>
  <c r="D173"/>
  <c r="D172"/>
  <c r="D177" s="1"/>
  <c r="D163" l="1"/>
  <c r="C163"/>
  <c r="C47"/>
  <c r="D47"/>
  <c r="D64" l="1"/>
  <c r="C64"/>
  <c r="D60" l="1"/>
  <c r="D94" l="1"/>
  <c r="D89"/>
  <c r="D86"/>
  <c r="D77"/>
  <c r="D95" l="1"/>
  <c r="D96" s="1"/>
  <c r="D34" l="1"/>
  <c r="D36" s="1"/>
  <c r="D31"/>
  <c r="D29"/>
  <c r="D27"/>
  <c r="D25"/>
  <c r="D22"/>
  <c r="D18"/>
  <c r="D8"/>
  <c r="D33" l="1"/>
  <c r="D51" l="1"/>
  <c r="D38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2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за мінусом депутатських
</t>
        </r>
      </text>
    </comment>
  </commentList>
</comments>
</file>

<file path=xl/sharedStrings.xml><?xml version="1.0" encoding="utf-8"?>
<sst xmlns="http://schemas.openxmlformats.org/spreadsheetml/2006/main" count="550" uniqueCount="333">
  <si>
    <t>ВСЬОГО:</t>
  </si>
  <si>
    <t>Х</t>
  </si>
  <si>
    <t>Постачальник</t>
  </si>
  <si>
    <t>Перелік закладів / Адреса</t>
  </si>
  <si>
    <t>Кількість</t>
  </si>
  <si>
    <t xml:space="preserve">Сума, тис. грн. (з трьома дес.знаками) </t>
  </si>
  <si>
    <t xml:space="preserve">Найменування </t>
  </si>
  <si>
    <t>Департамент праці та соціального захисту населення Миколаївської міської ради</t>
  </si>
  <si>
    <t>Адміністрація Корабельного району Миколаївської міської ради</t>
  </si>
  <si>
    <t>Управління охорони здоров'я Миколаївської міської ради</t>
  </si>
  <si>
    <t>Управління освіти Миколаївської міської ради</t>
  </si>
  <si>
    <t>вул.Адміральська,14</t>
  </si>
  <si>
    <t>Управління капітального будівництва Миколаївської міської ради</t>
  </si>
  <si>
    <t>Виконавчий комітет Миколаївської міської ради</t>
  </si>
  <si>
    <t>Департамент з надання адміністративних послуг Миколаївської міської ради</t>
  </si>
  <si>
    <t>Департамент фінансів Миколаївської міської ради</t>
  </si>
  <si>
    <t>Управління з питань культури та охорони культурної спадщини ММР</t>
  </si>
  <si>
    <t>Разом:</t>
  </si>
  <si>
    <t>х</t>
  </si>
  <si>
    <t>плита електрична</t>
  </si>
  <si>
    <t>ноутбук</t>
  </si>
  <si>
    <t>ФОП Новосьолов В.В.</t>
  </si>
  <si>
    <t>Департамент енергетики, енергозбередення та запровадження інноваційних технологій Миколаївської міської ради.</t>
  </si>
  <si>
    <t>Департамент внутрішнього фінансового контролю, нагляду та протидії корупції Миколаївської міської ради</t>
  </si>
  <si>
    <t>Управління земельних ресурсів Миколаївської міської ради</t>
  </si>
  <si>
    <t>пральна машина</t>
  </si>
  <si>
    <t>1 шт.</t>
  </si>
  <si>
    <t>Управління з питань НС та ЦЗН ММР</t>
  </si>
  <si>
    <t>Легковий автомобіль</t>
  </si>
  <si>
    <t>ТОВ “Експрес Авто”</t>
  </si>
  <si>
    <t>м.Миколаїв, 54052   пр. Корабелів,20                                 Заклад дошкільної освіти № 132</t>
  </si>
  <si>
    <t>ОРПП"Продтовари"</t>
  </si>
  <si>
    <t>швейна машина</t>
  </si>
  <si>
    <t>ФОП Войтенко</t>
  </si>
  <si>
    <t>м.Миколаїв, 54018  вул.Передова,11-А   Миколаївська загальноосвітня школа І-ІІІ ступенів № 19
Миколаївської міської ради Миколаївської області</t>
  </si>
  <si>
    <t>Електролічильники</t>
  </si>
  <si>
    <t>ТОВ "Паритет"</t>
  </si>
  <si>
    <t>м.Миколаїв, 54017 вул.Громадянська , 48 Б                 ЗДО № 77 санаторного типу м. Миколаєва</t>
  </si>
  <si>
    <t>придбання холодильника</t>
  </si>
  <si>
    <t>придбання тістоміса</t>
  </si>
  <si>
    <t>морозильне обладнання</t>
  </si>
  <si>
    <t>м.Миколаїв, 54001   вул. Адміральська, 31                                           Палац творчості учнів</t>
  </si>
  <si>
    <t xml:space="preserve">бандура "Пріма" на 13басів            </t>
  </si>
  <si>
    <t>ТзДВ "Фабрика "Трембіта"</t>
  </si>
  <si>
    <t>ФОП Акімкін О.Г.</t>
  </si>
  <si>
    <t>ЦМБ ім. М.Л.Кропивницького ЦБС для дорослих м. Миколаєва, адреса: м.Миколаїв,вул. Потьомкінська,143-А (Громадський бюджет за проектом «ПроСто-Хаб: перетворення кінолекційного залу ЦМБ ім. М.Л. Кропивницького на відкритий публічний простір подій»)</t>
  </si>
  <si>
    <t>екран проекторний</t>
  </si>
  <si>
    <t>ФОП Березін С.В.</t>
  </si>
  <si>
    <t>мультимедійний проектор</t>
  </si>
  <si>
    <t>електроакустична гітара</t>
  </si>
  <si>
    <t>ФОП Карабуза С.П.</t>
  </si>
  <si>
    <t>багатофункціональний пристрій А3</t>
  </si>
  <si>
    <t>ТОВ МП Інвар</t>
  </si>
  <si>
    <t>фотоапарат цифровий</t>
  </si>
  <si>
    <t>цифрове піаніно</t>
  </si>
  <si>
    <t>мікшерний пульт</t>
  </si>
  <si>
    <t xml:space="preserve">акустична система </t>
  </si>
  <si>
    <t>2 шт.</t>
  </si>
  <si>
    <t>Кульбакінський будинок культури,м. Миколаїв, вул. Райдужна, 3 (Громадський бюджет ,проект №40. Доступне дозвілля)</t>
  </si>
  <si>
    <t>3 шт.</t>
  </si>
  <si>
    <t>ФОП Новрузова Л О</t>
  </si>
  <si>
    <t>телевізор Sonу 75</t>
  </si>
  <si>
    <t>ФОП Дегтяр</t>
  </si>
  <si>
    <t>Миколаївський міський палац культури "Молодіжний" по вул. Театральній,1 в м.Миколаєві (Громадський бюджет ,проект «Хореографічне шоу "Аватар VERSION" )</t>
  </si>
  <si>
    <t>ФОП Щербина О.О.</t>
  </si>
  <si>
    <t>4 шт.</t>
  </si>
  <si>
    <t xml:space="preserve"> Дитяча школа мистецтв № 2 ,
м. Миколаєва</t>
  </si>
  <si>
    <t>м. Миколаїв вул. Рюміна, 5</t>
  </si>
  <si>
    <t>м.Миколаїв, вул.2 Екіпажна, 4</t>
  </si>
  <si>
    <t>ТОВ "Сінекс"</t>
  </si>
  <si>
    <t>Департамент архітектури та містобудування  Миколаївської міської ради</t>
  </si>
  <si>
    <t>Адміністрація Центрального району Миколаївської міської ради</t>
  </si>
  <si>
    <t>Адміністрація  Центрального району Миколаївської міської ради</t>
  </si>
  <si>
    <t>Управління державного архітектурно-будівельного контролю Миколаївської міської ради</t>
  </si>
  <si>
    <t>Управління комунального майна Миколаївської міської ради</t>
  </si>
  <si>
    <t>Комп"ютерна техніка</t>
  </si>
  <si>
    <t>ФОП Яні І.П.</t>
  </si>
  <si>
    <t>територія Корабельного району</t>
  </si>
  <si>
    <t>Обладнання відеоспостереження</t>
  </si>
  <si>
    <t>ФОП Пашкевич</t>
  </si>
  <si>
    <t>Інформаційні таблички</t>
  </si>
  <si>
    <t>ФОП Петрушков</t>
  </si>
  <si>
    <t>Адміністрація Інгульського району  Миколаївської міської ради</t>
  </si>
  <si>
    <t>Департамент житлово-комунального господарства ММР</t>
  </si>
  <si>
    <t>Департамент ЖКГ ММР, м.Миколаїв, вул.Адм.Макарова, 7</t>
  </si>
  <si>
    <t>1210160с</t>
  </si>
  <si>
    <t>Системний блок (Intel Celeron)</t>
  </si>
  <si>
    <t>ТОВ"Сі Ен Ті Трейд"</t>
  </si>
  <si>
    <t>м.Миколаїв,  вул. Космонавтів, 98</t>
  </si>
  <si>
    <t xml:space="preserve">МЛ №1 </t>
  </si>
  <si>
    <t>Апарат ШВЛ</t>
  </si>
  <si>
    <t>ТОВ Укрмедсервіс</t>
  </si>
  <si>
    <t>УЗД апарат</t>
  </si>
  <si>
    <t>Вортекс (мініцентрифуга)</t>
  </si>
  <si>
    <t>ТОВ "Лайтджин"</t>
  </si>
  <si>
    <t>Автомат.портат.система виявл.нукл.к-т</t>
  </si>
  <si>
    <t>ТОВ "Нортон-Україна"</t>
  </si>
  <si>
    <t>Морозильна камера</t>
  </si>
  <si>
    <t>ТОВ "Оселю Юг"</t>
  </si>
  <si>
    <t>Термостат лабор.</t>
  </si>
  <si>
    <t>ФОП Сиваєв О.К.</t>
  </si>
  <si>
    <t>ПЛР бокс</t>
  </si>
  <si>
    <t>ТОВ Алсі ЛТД</t>
  </si>
  <si>
    <t>Аквадистилятор</t>
  </si>
  <si>
    <t>ПП "Югтепломер-Сервіс"</t>
  </si>
  <si>
    <t>Централізована бухгалтерія</t>
  </si>
  <si>
    <t>шафа холодильна</t>
  </si>
  <si>
    <t>ФОП Єлисеев Д.Ю</t>
  </si>
  <si>
    <t>м'ясорубка на підставці</t>
  </si>
  <si>
    <t>ТОВ ОРВП "Продтовари"</t>
  </si>
  <si>
    <t>м.Миколаїв,54003,вул.Потьомкінська,37    Миколаївське вище професійне училище технологій та дизайну</t>
  </si>
  <si>
    <t xml:space="preserve">ноутбук </t>
  </si>
  <si>
    <t>ТОВ Комел</t>
  </si>
  <si>
    <t>морозильна камера</t>
  </si>
  <si>
    <t>ФОП Заверюха</t>
  </si>
  <si>
    <t>м.Миколаїв, 54018   вул.Чайковського,16   Заклад дошкільної освіти № 71 "Маяк"</t>
  </si>
  <si>
    <t xml:space="preserve">клапан-відсікач норм. відкритий EVG32/NA "MADAS" діам. 32мм;    клапан-відсікач норм. відкритий EVG40/NA "MADAS" діам. 40мм               </t>
  </si>
  <si>
    <t>шафа металева</t>
  </si>
  <si>
    <t>вимірювальний комплекс</t>
  </si>
  <si>
    <t>м.Миколаїв,54052  вул. Айвазовського, 8 Миколаївська загальноосвітня школа I-III ступенів №1 імені Олега Ольжича Миколаївської міської ради Миколаївської області.</t>
  </si>
  <si>
    <t>Плита електрична ПЕ 4Ш Н</t>
  </si>
  <si>
    <t xml:space="preserve">Плита електрична ПЕ 2Ш </t>
  </si>
  <si>
    <t>м Миколаїв,54002 вул.Даля,11а Морський ліцей імені професора М.Александрова</t>
  </si>
  <si>
    <t>Комплект роботехніки</t>
  </si>
  <si>
    <t>ТОВ "Діксі-Центр"</t>
  </si>
  <si>
    <t>Інтерактивний комплекс</t>
  </si>
  <si>
    <t>м.Миколаїв,54001 вул. вул.Китобоїв,3 Миколаївська загальноосвітня школа І-ІІІ ступенів № 11 Миколаївської міської ради Миколаївської області</t>
  </si>
  <si>
    <t>компютерна техніка (процесори)</t>
  </si>
  <si>
    <t>ТОВ Фалькон-М</t>
  </si>
  <si>
    <t>обладнання для лінгво кабінету</t>
  </si>
  <si>
    <t>ФОП Ломака</t>
  </si>
  <si>
    <t>м. Миколаїв,54025 вул.Рекордна,69А Миколаївський професійний ліцей</t>
  </si>
  <si>
    <t>Системні блоки</t>
  </si>
  <si>
    <t>м.Миколаїв,54008вул.Погранична,143 Комунальна установа "Інклюзивно-ресурсний центр №1" миколаївської міської ради</t>
  </si>
  <si>
    <t>проектор мультимедійний BENOQ</t>
  </si>
  <si>
    <t>ФОП Дегтяр Ю.В.</t>
  </si>
  <si>
    <t>ноутбук мультимедійний ASUS 15.6</t>
  </si>
  <si>
    <t>вул.Адміральська,20</t>
  </si>
  <si>
    <t>Виконавчий комітет Миколаївської міської ради, Адміральська,20</t>
  </si>
  <si>
    <t>Модуль звязку МС-IMOD VeGA-1</t>
  </si>
  <si>
    <t>ФОП Полонка О.В.</t>
  </si>
  <si>
    <t>ДЮСШ №3</t>
  </si>
  <si>
    <t>Управління у справах фізичної культури і спорту Миколаївської міської ради</t>
  </si>
  <si>
    <t>аератор-розпушувач</t>
  </si>
  <si>
    <t>Кондиціонер</t>
  </si>
  <si>
    <t>ФОП Егоренков О.В.</t>
  </si>
  <si>
    <t>м"які модульні конструкції</t>
  </si>
  <si>
    <t>сухий басейн</t>
  </si>
  <si>
    <t>лебідка сценічна для реалізації проекту «Хореографічне шоу "Аватар VERSION"</t>
  </si>
  <si>
    <t>декорації сценічні для реалізації проекту «Хореографічне шоу "Аватар VERSION"</t>
  </si>
  <si>
    <t>Миколаївський міський палац культури та урочистих подій,м. Миколаїв, вул. Спаська, 44 (Громадський бюджет проект №0010 Фестиваль для людей поважного віку "Рух продовжує молодість" )</t>
  </si>
  <si>
    <t>придбання Цифрової відеокамери  PANASONIC НС-VXF990EEK</t>
  </si>
  <si>
    <t>1шт.</t>
  </si>
  <si>
    <t>ФОП Еринчак С.Д.</t>
  </si>
  <si>
    <t xml:space="preserve">ДПСЗН ММР </t>
  </si>
  <si>
    <t>Комп'ютерне обладнання</t>
  </si>
  <si>
    <t>ТОВ Сантарекс</t>
  </si>
  <si>
    <t>Міський територальний центр соціального обслуговування (надання соціальних послуг)</t>
  </si>
  <si>
    <t>ФОП Турецький І.Д.</t>
  </si>
  <si>
    <t xml:space="preserve">Інформація про придбання основних засобів за 9 місяців 2020 року по бюджету м. Миколаєва в розрізі головних розпорядників коштів </t>
  </si>
  <si>
    <t>Департамент внутрішнього фінансового контролю, нагляду та протидії корупції Миколаївської міської ради, вул.Севастопольська, 61а/15</t>
  </si>
  <si>
    <t>Турнікет трипод Centurion, в комплекті</t>
  </si>
  <si>
    <t>ФОП ЯКИМЛЮК Р.М.</t>
  </si>
  <si>
    <t>Стерилызатор паровий</t>
  </si>
  <si>
    <t>ДЛ №2</t>
  </si>
  <si>
    <t>МДЛ №2 -  Устаткування для операційних блоків (світильник операційний L734-ІІ "БІОМЕД", чотирьох рефлекторний пересувний)</t>
  </si>
  <si>
    <t>ФОП Войтовська А.М.</t>
  </si>
  <si>
    <t>МДЛ №2 -  Обладнання для анестезії та реанімації (набір ларингоскопічний W L для дорослих + педіатрія. 2,5 в 1 рукоятка + 7 клинків Миллер С/Макинтош С)</t>
  </si>
  <si>
    <t>ФОП Скоробагацька О.Д.</t>
  </si>
  <si>
    <t>МДЛ №2 -  Гімнастичний інвентар (Бруси з перешкодою БПД-1)</t>
  </si>
  <si>
    <t>ПП "ОПТОМЕДСЕРВІС-ПЛЮС"</t>
  </si>
  <si>
    <t xml:space="preserve">МЛ №3 </t>
  </si>
  <si>
    <t>МДЛ №3 -  Ендоскопічна система з відеоколоносконом</t>
  </si>
  <si>
    <t>ТОВ "Медхолдінг"</t>
  </si>
  <si>
    <t>МДЛ №3 -  Стіл операційний "Біомед" МТ 300 - 4 одиниці,  кошти обласних депутатів</t>
  </si>
  <si>
    <t>ФОП Нагорний В.Р.</t>
  </si>
  <si>
    <t>МЛ №4</t>
  </si>
  <si>
    <t>м. Миколаїв вул. Рюміна,5</t>
  </si>
  <si>
    <t>МЛ №4 -ДК 021:2015 50420000-5 Послуги з ремонту і технічного обслуговування медичного та хірургічного обладнання (капітальний ремонт апарату МРТ Intera 1.5T Philips, серійний № 30311 з заправкою 1500 л. гелію рідкого)</t>
  </si>
  <si>
    <t>ТОВ "ХЕЛС  ГЕЙТ"</t>
  </si>
  <si>
    <t>МЛ №5</t>
  </si>
  <si>
    <t>54051, м.Миколаїв,                               пр. Богоявленський, 336</t>
  </si>
  <si>
    <t>МЛ №5 - Електричний коагулятор LAPOMED</t>
  </si>
  <si>
    <t>ТОВ "Медсервіс Плюс ЛТД"</t>
  </si>
  <si>
    <t>ПБ №2</t>
  </si>
  <si>
    <t>м.Миколаєв, вул.Будівельників, 8</t>
  </si>
  <si>
    <t>ПБ №2 - Придбання апарату рентгенівського діагностичного пересувного</t>
  </si>
  <si>
    <t>ТОВ "ІЛАТАНМЕД"</t>
  </si>
  <si>
    <t>ЦСЗХ</t>
  </si>
  <si>
    <t>54020, м.Миколаїв, вул. 3-я Воєнна, 8</t>
  </si>
  <si>
    <t>ЦСЗХ - Доплер -Секторний датчик PSM-30BT</t>
  </si>
  <si>
    <t>ФОП Асланов Рустам Фалакет</t>
  </si>
  <si>
    <t>ЦПМСД №2</t>
  </si>
  <si>
    <t>м. Миколаї, вул. Космонавтів,   144</t>
  </si>
  <si>
    <t>ЦПМСД №2 - Придбання медичного обладнання (Електрокардіограф триканальний  - 7 шт.)</t>
  </si>
  <si>
    <t>ЦПМСД №2 - Електролічильник АСЕ 6000, клас 1,0 %, 5-100А,  2 шт.</t>
  </si>
  <si>
    <t>ФОП Семенюк М.М.</t>
  </si>
  <si>
    <t>м.Миколаїв, вул. 12 Поздовжня,50-А</t>
  </si>
  <si>
    <t xml:space="preserve">м.Миколаїв, вул.Кузнецька,83  </t>
  </si>
  <si>
    <t>м.Миколаїв, вул.Морехідна,9/2</t>
  </si>
  <si>
    <t>м.Миколаїв, вул. Металургів,8/4</t>
  </si>
  <si>
    <t>КУ "Міский геріатричний будинок милосердя імені Святого Миколая"</t>
  </si>
  <si>
    <t>ДПСЗН ММР (УСВіК Кораб. та Центр.р-ну)</t>
  </si>
  <si>
    <t>ФОП Голобчук В.М.</t>
  </si>
  <si>
    <t>Кондиціонери</t>
  </si>
  <si>
    <t>ФОП Таран М.Л.</t>
  </si>
  <si>
    <t>ТОВ МаверКонсалт"</t>
  </si>
  <si>
    <t>Всього:</t>
  </si>
  <si>
    <t xml:space="preserve">Автомобіль АВТОСНАБ STDF-02  </t>
  </si>
  <si>
    <t>ТОВ "ВП Автоснаб" </t>
  </si>
  <si>
    <t>м.Миколаїв, вул. Шевченка,19-А,</t>
  </si>
  <si>
    <t xml:space="preserve">Апарат для пригот.синглетно-кисневої суміші МІТ-С    </t>
  </si>
  <si>
    <t xml:space="preserve"> ФОП Волинщикова Л.О.</t>
  </si>
  <si>
    <t>м.Миколаїв, пр. Богоявленський 301/2</t>
  </si>
  <si>
    <t>Праска з парогенератором</t>
  </si>
  <si>
    <t>ТОВ "Комфі Трейд"</t>
  </si>
  <si>
    <t>Велотренажер</t>
  </si>
  <si>
    <t xml:space="preserve"> ТОВ "Епіцентр К"</t>
  </si>
  <si>
    <t>Пральна машина</t>
  </si>
  <si>
    <t>ФОП Садурський В.І</t>
  </si>
  <si>
    <t>м.Миколаїв вул. 2 Набережна буд.1-д</t>
  </si>
  <si>
    <t>Шафа холодильна  Polair SM110-S</t>
  </si>
  <si>
    <t xml:space="preserve"> ФОП Добичіна К.С.</t>
  </si>
  <si>
    <t>Міський центр комплексної реабілітації для дітей з інвалідністю</t>
  </si>
  <si>
    <t>м.Миколаїв вул. Погранична, 43</t>
  </si>
  <si>
    <t>Шафа книжкова</t>
  </si>
  <si>
    <t xml:space="preserve"> ФОП Моісеєнко</t>
  </si>
  <si>
    <t>Системний блок</t>
  </si>
  <si>
    <t xml:space="preserve"> ФОП Левченко</t>
  </si>
  <si>
    <t>Горизонтальний велотренажер</t>
  </si>
  <si>
    <t xml:space="preserve"> ФОП Латипов</t>
  </si>
  <si>
    <t>м. Миколаїв, вул. Херсонське шосе 48/8</t>
  </si>
  <si>
    <t>ТОВ "Епіцентр К"</t>
  </si>
  <si>
    <t>ДНАП ММР</t>
  </si>
  <si>
    <t>Ноутбук Lenovo</t>
  </si>
  <si>
    <t>ТОВ "Лайт-Сервіс"</t>
  </si>
  <si>
    <t>Моноблок Impression</t>
  </si>
  <si>
    <t>компютер в комплекті</t>
  </si>
  <si>
    <t>ФОП Лелес Тетяна Леонідівна</t>
  </si>
  <si>
    <t>КДЮСШ " Україна"</t>
  </si>
  <si>
    <t>трамплина дошка для стрибків в воду</t>
  </si>
  <si>
    <t>ФОП Антоненко Ганна Романівна</t>
  </si>
  <si>
    <t xml:space="preserve"> КУ  Центральний міський стадіон</t>
  </si>
  <si>
    <t>Блок-тен з терморегулятором</t>
  </si>
  <si>
    <t>ТОВ Термоклуб</t>
  </si>
  <si>
    <t>бойлер комбінований</t>
  </si>
  <si>
    <t xml:space="preserve">компютери в комплекті </t>
  </si>
  <si>
    <t>ФОП Яні Іван Петрович</t>
  </si>
  <si>
    <t>Тістоміс</t>
  </si>
  <si>
    <t>ТОВ ОРВП Продтовари</t>
  </si>
  <si>
    <t>Холодильник</t>
  </si>
  <si>
    <t>Шафа холодильна</t>
  </si>
  <si>
    <t>Плита електрична кухонна</t>
  </si>
  <si>
    <t>Жарочна шафа</t>
  </si>
  <si>
    <t>Сковорода промислова</t>
  </si>
  <si>
    <t>Теплообмінник</t>
  </si>
  <si>
    <t>ТОВ Вінкорн</t>
  </si>
  <si>
    <t xml:space="preserve">м.Миколаїв, 54034  пр.Богоявленський, 8-А                   ЗДО№ 83 </t>
  </si>
  <si>
    <t xml:space="preserve"> м.Миколаїв, 54029вул.Шосейна,19                                   ЗДО№117</t>
  </si>
  <si>
    <t xml:space="preserve"> м.Миколаїв, 54029вул.Шосейна,19                                      ЗДО№117</t>
  </si>
  <si>
    <t>БФ Принтер</t>
  </si>
  <si>
    <t xml:space="preserve"> м.Миколаїв, 54029вул.Шосейна,19                                     ЗДО№117</t>
  </si>
  <si>
    <t>Посудомийні машини</t>
  </si>
  <si>
    <t>м.Миколаїв,54034вул., Г.Свиридова 38-А                        ЗДО№142</t>
  </si>
  <si>
    <t xml:space="preserve">труба  Tenop Roy Benson TH-202                                  </t>
  </si>
  <si>
    <t>ФОП Федкевич А.Г.</t>
  </si>
  <si>
    <t>Морозильна скриня CS 2011Е</t>
  </si>
  <si>
    <t>Морозильна скриня CS 2611Е</t>
  </si>
  <si>
    <t>Холодильник PRIME Technics RFS</t>
  </si>
  <si>
    <t>Жарочна шафа ШЖЕ ЗН   АРМ-ЕКО</t>
  </si>
  <si>
    <t>Комп'ютер в зборі</t>
  </si>
  <si>
    <t>СПД-ФО Свербіус О.Ю.</t>
  </si>
  <si>
    <t xml:space="preserve">вимірювальний пристрій DELTA Compact G16 DN50                                                                                            </t>
  </si>
  <si>
    <t>54050 м. Миколаїв,  вул. Торгова, 59 Дошкільний навчальний заклад № 104  "Троянда" м.Миколаєва</t>
  </si>
  <si>
    <t xml:space="preserve">котел опалювальний KTP-50       ECO MANUAL UNI                                                                            </t>
  </si>
  <si>
    <t>м.Миколаїв, 54052  пр. Корабелів,20                                 Заклад дошкільної освіти № 132</t>
  </si>
  <si>
    <t>м.Миколаїв,54039вул., Привільна,57                                 ЗДО№87</t>
  </si>
  <si>
    <t>Машина для очищення овочив</t>
  </si>
  <si>
    <t>ТОВ ОРВП " Продтовари"</t>
  </si>
  <si>
    <t>Електрокип'ятильник ЕКГ-50</t>
  </si>
  <si>
    <t>Шафа жарочна ШЖЕ 2</t>
  </si>
  <si>
    <t>м.Миколаїв,54058 вул.,Озерна 5-В                     ЗДО№143</t>
  </si>
  <si>
    <t>Протирочна машина</t>
  </si>
  <si>
    <t>ФОП Томашевський І.А.</t>
  </si>
  <si>
    <t xml:space="preserve"> м.Миколаїв, 54052пр.Корабелів,22                 ЗДО 101,</t>
  </si>
  <si>
    <t>Придбання м'ясорубки</t>
  </si>
  <si>
    <t>ФОП Завгородня</t>
  </si>
  <si>
    <t xml:space="preserve">м.Миколаїв,54001 ,вул.Адміральська,24 Миколаївська гімназія №2 </t>
  </si>
  <si>
    <t>Телевізор LG 65</t>
  </si>
  <si>
    <t>ПП "Техносвіт"</t>
  </si>
  <si>
    <t>Ноутбук  LENOVO</t>
  </si>
  <si>
    <t>м.Миколаїв,54015,вул.  Робоча, 2А, Миколаївський економічний ліцей №2</t>
  </si>
  <si>
    <t>ФОП  Стефанович А.В.</t>
  </si>
  <si>
    <t>інтерактивна дошка</t>
  </si>
  <si>
    <t>ФОП Панов Д.Б</t>
  </si>
  <si>
    <t>документ-камера</t>
  </si>
  <si>
    <t>проекційний екран</t>
  </si>
  <si>
    <t>проектор з кріпленням</t>
  </si>
  <si>
    <t>м.Миколаїв,54034,вул.Олійника,36Миколаївська спеціалізована школа І - ІІІ ступенів мистецтв і прикладних ремесел експериментальний навчальний заклад всеукраїнського рівня «Академія дитячої творчості» Миколаївської міської ради Миколаївської області</t>
  </si>
  <si>
    <t xml:space="preserve">електросковорода </t>
  </si>
  <si>
    <t>ФОП Некрисухін  Д.О</t>
  </si>
  <si>
    <t xml:space="preserve">м.Миколаїв, 54055,вул. Чкалова,80                                    ДНЗ №148 </t>
  </si>
  <si>
    <t>Сковорода промислова СЭ-0,25</t>
  </si>
  <si>
    <t xml:space="preserve"> ТОВ ОРВП "Продтовари"</t>
  </si>
  <si>
    <t>М'ясорубка МИМ 300</t>
  </si>
  <si>
    <t>м.Миколаїв, 54050, вул.Глинки, 7а                                    ДНЗ №140</t>
  </si>
  <si>
    <t>Овочерізка</t>
  </si>
  <si>
    <t>ФОП Коноваленко М.Л.</t>
  </si>
  <si>
    <t xml:space="preserve">Адміністрація Заводського району Миколаївської міської ради </t>
  </si>
  <si>
    <t>'БФП А4 ч/б WC series (Wi-Fi)друк лазер.монохромний(принтер копир сканер)600х600dpi,USB підтримка AirPrint, Windows, Linux, MAC OS</t>
  </si>
  <si>
    <t>ФОП Барикін С.Б.</t>
  </si>
  <si>
    <t>Автоматизоване робоче місце на базі Intel Core i3 8 series /SSD 256 gb/ОЗУ 8gb/ Win10pro/24''/клавиатура/мишь</t>
  </si>
  <si>
    <t>Автоматизоване робоче місце на базі Intel Pentium J4205/SSD 256 gb/ОЗУ 8gb/ Win10pro/24''/клавиатура/мишь</t>
  </si>
  <si>
    <t>Ноутбик 15.6''  Full HD(1920x1080) TN LED МАТОВИЙ/INTEL cORE S3-7020u(2.3uuW)/ram 8 гб/ SSD 256гб/INTEL hd Graphics 620/ нет  ОП/LAN/ Wi-Fi/ ВТ/веб-камера/Win 10 pro/1,9кг/черний</t>
  </si>
  <si>
    <t>проектор Короткофокусний Epson LSD (UHE)1920х1080 з проекційним екраном</t>
  </si>
  <si>
    <t>ФОП Потапенко С.О.</t>
  </si>
  <si>
    <t>Телевізор Ergo 65DU6510</t>
  </si>
  <si>
    <t>Пилосмок миючий</t>
  </si>
  <si>
    <t>ЦМБ ім. М.Л.Кропивницького ЦБС для дорослих м. Миколаєва, адреса: м.Миколаїв,вул. Потьомкінська,143-А</t>
  </si>
  <si>
    <t xml:space="preserve">кондиціонер ТСL </t>
  </si>
  <si>
    <t>ТОВ Євролайф-Комфорт</t>
  </si>
  <si>
    <t>Дитяча музична школа №8, м. Миколаїв, вул. 1-а Госпітальна, 1</t>
  </si>
  <si>
    <t>Струно-смичковий набір для початківців</t>
  </si>
  <si>
    <t>ТОВ “Еквіп хаб”</t>
  </si>
  <si>
    <t>Радіосистема з мікрофоном</t>
  </si>
  <si>
    <t xml:space="preserve">
м.Миколаїв, 54034   вул.Чайковського, 11а                                                      Заклад загальної середньої освіти № 26         </t>
  </si>
  <si>
    <t xml:space="preserve">скелелазна стінка на основі каркасу з металопрофілю                                   </t>
  </si>
  <si>
    <t>ФОП Чуйко О.В.</t>
  </si>
  <si>
    <t xml:space="preserve">
м.Миколаїв,   54003  вул.Потьомкінська, 154                                                      Заклад загальної середньої освіти № 53             </t>
  </si>
  <si>
    <t xml:space="preserve">вишка-тура                 </t>
  </si>
  <si>
    <t>ФОП Кондратьева А.О.</t>
  </si>
  <si>
    <t xml:space="preserve">сигналізація </t>
  </si>
  <si>
    <t>адмінбудівля адміністрації Корабельного району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</si>
</sst>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>
      <alignment vertical="top"/>
    </xf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</cellStyleXfs>
  <cellXfs count="118">
    <xf numFmtId="0" fontId="0" fillId="0" borderId="0" xfId="0"/>
    <xf numFmtId="0" fontId="3" fillId="0" borderId="0" xfId="0" applyFont="1" applyFill="1" applyAlignment="1">
      <alignment vertical="top"/>
    </xf>
    <xf numFmtId="164" fontId="1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right" vertical="center" wrapText="1"/>
    </xf>
    <xf numFmtId="165" fontId="10" fillId="0" borderId="10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65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top"/>
    </xf>
    <xf numFmtId="165" fontId="3" fillId="0" borderId="10" xfId="0" applyNumberFormat="1" applyFont="1" applyFill="1" applyBorder="1" applyAlignment="1">
      <alignment horizontal="right" vertical="center"/>
    </xf>
    <xf numFmtId="165" fontId="3" fillId="0" borderId="10" xfId="5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/>
    </xf>
    <xf numFmtId="3" fontId="3" fillId="0" borderId="10" xfId="5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5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164" fontId="10" fillId="0" borderId="16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164" fontId="10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 wrapText="1"/>
    </xf>
    <xf numFmtId="164" fontId="10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164" fontId="10" fillId="0" borderId="15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3" fillId="0" borderId="10" xfId="5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 wrapText="1"/>
    </xf>
    <xf numFmtId="0" fontId="3" fillId="0" borderId="10" xfId="7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/>
    </xf>
    <xf numFmtId="2" fontId="3" fillId="0" borderId="10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/>
    </xf>
    <xf numFmtId="0" fontId="3" fillId="0" borderId="10" xfId="0" quotePrefix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164" fontId="3" fillId="0" borderId="12" xfId="0" applyNumberFormat="1" applyFont="1" applyFill="1" applyBorder="1" applyAlignment="1">
      <alignment vertical="top" wrapText="1"/>
    </xf>
    <xf numFmtId="164" fontId="3" fillId="0" borderId="13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10" fillId="0" borderId="17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/>
    </xf>
  </cellXfs>
  <cellStyles count="10">
    <cellStyle name="Звичайний_Додаток _ 3 зм_ни 4575 2" xfId="4"/>
    <cellStyle name="Обычный" xfId="0" builtinId="0"/>
    <cellStyle name="Обычный 2" xfId="1"/>
    <cellStyle name="Обычный 2 4" xfId="8"/>
    <cellStyle name="Обычный 3" xfId="2"/>
    <cellStyle name="Обычный 4" xfId="6"/>
    <cellStyle name="Обычный 6" xfId="9"/>
    <cellStyle name="Обычный_Лист1" xfId="5"/>
    <cellStyle name="Обычный_Придбання" xfId="7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vmlDrawing" Target="../drawings/vmlDrawing1.vml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1"/>
  <sheetViews>
    <sheetView tabSelected="1" view="pageBreakPreview" zoomScaleSheetLayoutView="100" workbookViewId="0">
      <pane ySplit="3" topLeftCell="A4" activePane="bottomLeft" state="frozen"/>
      <selection pane="bottomLeft" activeCell="A2" sqref="A2:E2"/>
    </sheetView>
  </sheetViews>
  <sheetFormatPr defaultColWidth="9.140625" defaultRowHeight="15.75"/>
  <cols>
    <col min="1" max="1" width="36" style="1" customWidth="1"/>
    <col min="2" max="2" width="67.140625" style="1" customWidth="1"/>
    <col min="3" max="3" width="26.140625" style="83" customWidth="1"/>
    <col min="4" max="4" width="21" style="88" customWidth="1"/>
    <col min="5" max="5" width="25.42578125" style="1" customWidth="1"/>
    <col min="6" max="6" width="9.140625" style="25"/>
    <col min="7" max="7" width="10.5703125" style="25" bestFit="1" customWidth="1"/>
    <col min="8" max="8" width="32.5703125" style="25" customWidth="1"/>
    <col min="9" max="9" width="15.5703125" style="25" customWidth="1"/>
    <col min="10" max="10" width="23" style="25" customWidth="1"/>
    <col min="11" max="11" width="28.5703125" style="25" customWidth="1"/>
    <col min="12" max="16384" width="9.140625" style="25"/>
  </cols>
  <sheetData>
    <row r="2" spans="1:5">
      <c r="A2" s="107" t="s">
        <v>159</v>
      </c>
      <c r="B2" s="107"/>
      <c r="C2" s="107"/>
      <c r="D2" s="107"/>
      <c r="E2" s="107"/>
    </row>
    <row r="3" spans="1:5">
      <c r="A3" s="70"/>
      <c r="B3" s="70"/>
      <c r="C3" s="58"/>
      <c r="D3" s="84"/>
      <c r="E3" s="70"/>
    </row>
    <row r="4" spans="1:5" ht="16.5" thickBot="1">
      <c r="A4" s="70"/>
      <c r="B4" s="70"/>
      <c r="C4" s="58"/>
      <c r="D4" s="84"/>
      <c r="E4" s="70"/>
    </row>
    <row r="5" spans="1:5" ht="15" customHeight="1">
      <c r="A5" s="110" t="s">
        <v>3</v>
      </c>
      <c r="B5" s="110" t="s">
        <v>6</v>
      </c>
      <c r="C5" s="108" t="s">
        <v>4</v>
      </c>
      <c r="D5" s="108" t="s">
        <v>5</v>
      </c>
      <c r="E5" s="110" t="s">
        <v>2</v>
      </c>
    </row>
    <row r="6" spans="1:5" ht="15.75" customHeight="1">
      <c r="A6" s="111"/>
      <c r="B6" s="111"/>
      <c r="C6" s="109"/>
      <c r="D6" s="109"/>
      <c r="E6" s="111"/>
    </row>
    <row r="7" spans="1:5">
      <c r="A7" s="102" t="s">
        <v>9</v>
      </c>
      <c r="B7" s="102"/>
      <c r="C7" s="102"/>
      <c r="D7" s="102"/>
      <c r="E7" s="102"/>
    </row>
    <row r="8" spans="1:5">
      <c r="A8" s="7"/>
      <c r="B8" s="7" t="s">
        <v>89</v>
      </c>
      <c r="C8" s="54"/>
      <c r="D8" s="5">
        <f>SUM(D9:D17)</f>
        <v>5444.0199999999995</v>
      </c>
      <c r="E8" s="7"/>
    </row>
    <row r="9" spans="1:5">
      <c r="A9" s="63" t="s">
        <v>68</v>
      </c>
      <c r="B9" s="63" t="s">
        <v>90</v>
      </c>
      <c r="C9" s="57">
        <v>2</v>
      </c>
      <c r="D9" s="4">
        <v>1200</v>
      </c>
      <c r="E9" s="63" t="s">
        <v>91</v>
      </c>
    </row>
    <row r="10" spans="1:5">
      <c r="A10" s="63" t="s">
        <v>68</v>
      </c>
      <c r="B10" s="63" t="s">
        <v>92</v>
      </c>
      <c r="C10" s="57">
        <v>1</v>
      </c>
      <c r="D10" s="10">
        <v>2480</v>
      </c>
      <c r="E10" s="63" t="s">
        <v>69</v>
      </c>
    </row>
    <row r="11" spans="1:5">
      <c r="A11" s="63" t="s">
        <v>68</v>
      </c>
      <c r="B11" s="63" t="s">
        <v>163</v>
      </c>
      <c r="C11" s="57">
        <v>1</v>
      </c>
      <c r="D11" s="10">
        <v>180</v>
      </c>
      <c r="E11" s="63" t="s">
        <v>91</v>
      </c>
    </row>
    <row r="12" spans="1:5">
      <c r="A12" s="63" t="s">
        <v>68</v>
      </c>
      <c r="B12" s="63" t="s">
        <v>93</v>
      </c>
      <c r="C12" s="57">
        <v>1</v>
      </c>
      <c r="D12" s="10">
        <v>7.5</v>
      </c>
      <c r="E12" s="63" t="s">
        <v>94</v>
      </c>
    </row>
    <row r="13" spans="1:5">
      <c r="A13" s="63" t="s">
        <v>68</v>
      </c>
      <c r="B13" s="63" t="s">
        <v>95</v>
      </c>
      <c r="C13" s="57">
        <v>1</v>
      </c>
      <c r="D13" s="10">
        <v>1280</v>
      </c>
      <c r="E13" s="63" t="s">
        <v>96</v>
      </c>
    </row>
    <row r="14" spans="1:5">
      <c r="A14" s="63" t="s">
        <v>68</v>
      </c>
      <c r="B14" s="63" t="s">
        <v>97</v>
      </c>
      <c r="C14" s="57">
        <v>1</v>
      </c>
      <c r="D14" s="10">
        <v>190.744</v>
      </c>
      <c r="E14" s="63" t="s">
        <v>98</v>
      </c>
    </row>
    <row r="15" spans="1:5">
      <c r="A15" s="63" t="s">
        <v>68</v>
      </c>
      <c r="B15" s="63" t="s">
        <v>99</v>
      </c>
      <c r="C15" s="57">
        <v>1</v>
      </c>
      <c r="D15" s="10">
        <v>30</v>
      </c>
      <c r="E15" s="63" t="s">
        <v>100</v>
      </c>
    </row>
    <row r="16" spans="1:5">
      <c r="A16" s="63" t="s">
        <v>68</v>
      </c>
      <c r="B16" s="63" t="s">
        <v>101</v>
      </c>
      <c r="C16" s="57">
        <v>1</v>
      </c>
      <c r="D16" s="10">
        <v>61.776000000000003</v>
      </c>
      <c r="E16" s="63" t="s">
        <v>102</v>
      </c>
    </row>
    <row r="17" spans="1:5">
      <c r="A17" s="63" t="s">
        <v>68</v>
      </c>
      <c r="B17" s="63" t="s">
        <v>103</v>
      </c>
      <c r="C17" s="57">
        <v>1</v>
      </c>
      <c r="D17" s="10">
        <v>14</v>
      </c>
      <c r="E17" s="63" t="s">
        <v>100</v>
      </c>
    </row>
    <row r="18" spans="1:5">
      <c r="A18" s="7"/>
      <c r="B18" s="7" t="s">
        <v>164</v>
      </c>
      <c r="C18" s="54"/>
      <c r="D18" s="26">
        <f>SUM(D19:D21)</f>
        <v>56.05</v>
      </c>
      <c r="E18" s="7"/>
    </row>
    <row r="19" spans="1:5" ht="47.25">
      <c r="A19" s="63" t="s">
        <v>67</v>
      </c>
      <c r="B19" s="63" t="s">
        <v>165</v>
      </c>
      <c r="C19" s="15">
        <v>1</v>
      </c>
      <c r="D19" s="11">
        <v>15.95</v>
      </c>
      <c r="E19" s="76" t="s">
        <v>166</v>
      </c>
    </row>
    <row r="20" spans="1:5" ht="40.9" customHeight="1">
      <c r="A20" s="63" t="s">
        <v>67</v>
      </c>
      <c r="B20" s="76" t="s">
        <v>167</v>
      </c>
      <c r="C20" s="15">
        <v>1</v>
      </c>
      <c r="D20" s="11">
        <v>13.5</v>
      </c>
      <c r="E20" s="76" t="s">
        <v>168</v>
      </c>
    </row>
    <row r="21" spans="1:5" ht="31.5">
      <c r="A21" s="63" t="s">
        <v>67</v>
      </c>
      <c r="B21" s="63" t="s">
        <v>169</v>
      </c>
      <c r="C21" s="15">
        <v>1</v>
      </c>
      <c r="D21" s="11">
        <v>26.6</v>
      </c>
      <c r="E21" s="76" t="s">
        <v>170</v>
      </c>
    </row>
    <row r="22" spans="1:5">
      <c r="A22" s="63"/>
      <c r="B22" s="7" t="s">
        <v>171</v>
      </c>
      <c r="C22" s="57"/>
      <c r="D22" s="26">
        <f>SUM(D23:D24)</f>
        <v>1038.355</v>
      </c>
      <c r="E22" s="63"/>
    </row>
    <row r="23" spans="1:5">
      <c r="A23" s="63" t="s">
        <v>88</v>
      </c>
      <c r="B23" s="63" t="s">
        <v>172</v>
      </c>
      <c r="C23" s="16">
        <v>1</v>
      </c>
      <c r="D23" s="17">
        <v>599.73500000000001</v>
      </c>
      <c r="E23" s="63" t="s">
        <v>173</v>
      </c>
    </row>
    <row r="24" spans="1:5" ht="31.5">
      <c r="A24" s="63" t="s">
        <v>88</v>
      </c>
      <c r="B24" s="63" t="s">
        <v>174</v>
      </c>
      <c r="C24" s="16">
        <v>4</v>
      </c>
      <c r="D24" s="10">
        <v>438.62</v>
      </c>
      <c r="E24" s="63" t="s">
        <v>175</v>
      </c>
    </row>
    <row r="25" spans="1:5">
      <c r="A25" s="63"/>
      <c r="B25" s="7" t="s">
        <v>176</v>
      </c>
      <c r="C25" s="57"/>
      <c r="D25" s="26">
        <f>D26</f>
        <v>2224</v>
      </c>
      <c r="E25" s="63"/>
    </row>
    <row r="26" spans="1:5" ht="63">
      <c r="A26" s="63" t="s">
        <v>177</v>
      </c>
      <c r="B26" s="63" t="s">
        <v>178</v>
      </c>
      <c r="C26" s="22">
        <v>1</v>
      </c>
      <c r="D26" s="10">
        <v>2224</v>
      </c>
      <c r="E26" s="63" t="s">
        <v>179</v>
      </c>
    </row>
    <row r="27" spans="1:5">
      <c r="A27" s="63"/>
      <c r="B27" s="7" t="s">
        <v>180</v>
      </c>
      <c r="C27" s="57"/>
      <c r="D27" s="26">
        <f>D28</f>
        <v>198.71899999999999</v>
      </c>
      <c r="E27" s="63"/>
    </row>
    <row r="28" spans="1:5" ht="31.5">
      <c r="A28" s="63" t="s">
        <v>181</v>
      </c>
      <c r="B28" s="63" t="s">
        <v>182</v>
      </c>
      <c r="C28" s="57">
        <v>1</v>
      </c>
      <c r="D28" s="4">
        <v>198.71899999999999</v>
      </c>
      <c r="E28" s="63" t="s">
        <v>183</v>
      </c>
    </row>
    <row r="29" spans="1:5">
      <c r="A29" s="69"/>
      <c r="B29" s="7" t="s">
        <v>184</v>
      </c>
      <c r="C29" s="54"/>
      <c r="D29" s="5">
        <f>D30</f>
        <v>1276.682</v>
      </c>
      <c r="E29" s="7"/>
    </row>
    <row r="30" spans="1:5" ht="31.5">
      <c r="A30" s="63" t="s">
        <v>185</v>
      </c>
      <c r="B30" s="63" t="s">
        <v>186</v>
      </c>
      <c r="C30" s="22">
        <v>1</v>
      </c>
      <c r="D30" s="4">
        <v>1276.682</v>
      </c>
      <c r="E30" s="63" t="s">
        <v>187</v>
      </c>
    </row>
    <row r="31" spans="1:5">
      <c r="A31" s="69"/>
      <c r="B31" s="7" t="s">
        <v>188</v>
      </c>
      <c r="C31" s="27"/>
      <c r="D31" s="28">
        <f>D32</f>
        <v>96.997</v>
      </c>
      <c r="E31" s="7"/>
    </row>
    <row r="32" spans="1:5" ht="31.5">
      <c r="A32" s="63" t="s">
        <v>189</v>
      </c>
      <c r="B32" s="68" t="s">
        <v>190</v>
      </c>
      <c r="C32" s="18">
        <v>1</v>
      </c>
      <c r="D32" s="19">
        <v>96.997</v>
      </c>
      <c r="E32" s="68" t="s">
        <v>191</v>
      </c>
    </row>
    <row r="33" spans="1:5">
      <c r="A33" s="69"/>
      <c r="B33" s="77" t="s">
        <v>192</v>
      </c>
      <c r="C33" s="29"/>
      <c r="D33" s="30">
        <f>SUM(D34:D35)</f>
        <v>141.2724</v>
      </c>
      <c r="E33" s="77"/>
    </row>
    <row r="34" spans="1:5" ht="31.5">
      <c r="A34" s="63" t="s">
        <v>193</v>
      </c>
      <c r="B34" s="63" t="s">
        <v>194</v>
      </c>
      <c r="C34" s="18">
        <v>7</v>
      </c>
      <c r="D34" s="19">
        <f>18*7</f>
        <v>126</v>
      </c>
      <c r="E34" s="63" t="s">
        <v>183</v>
      </c>
    </row>
    <row r="35" spans="1:5" ht="31.5">
      <c r="A35" s="63" t="s">
        <v>193</v>
      </c>
      <c r="B35" s="63" t="s">
        <v>195</v>
      </c>
      <c r="C35" s="18">
        <v>2</v>
      </c>
      <c r="D35" s="19">
        <v>15.272399999999999</v>
      </c>
      <c r="E35" s="63" t="s">
        <v>196</v>
      </c>
    </row>
    <row r="36" spans="1:5">
      <c r="A36" s="65"/>
      <c r="B36" s="75" t="s">
        <v>0</v>
      </c>
      <c r="C36" s="2" t="s">
        <v>1</v>
      </c>
      <c r="D36" s="8">
        <f>SUM(D9:D17,D19:D21,D23:D24,D26,D28,D30,D32,D34:D35)</f>
        <v>10476.095399999998</v>
      </c>
      <c r="E36" s="65" t="s">
        <v>1</v>
      </c>
    </row>
    <row r="37" spans="1:5">
      <c r="A37" s="103" t="s">
        <v>12</v>
      </c>
      <c r="B37" s="103"/>
      <c r="C37" s="103"/>
      <c r="D37" s="103"/>
      <c r="E37" s="103"/>
    </row>
    <row r="38" spans="1:5">
      <c r="A38" s="65"/>
      <c r="B38" s="75" t="s">
        <v>0</v>
      </c>
      <c r="C38" s="2" t="s">
        <v>1</v>
      </c>
      <c r="D38" s="32">
        <f>SUM(D37:D37)</f>
        <v>0</v>
      </c>
      <c r="E38" s="65" t="s">
        <v>1</v>
      </c>
    </row>
    <row r="39" spans="1:5">
      <c r="A39" s="97" t="s">
        <v>142</v>
      </c>
      <c r="B39" s="97"/>
      <c r="C39" s="97"/>
      <c r="D39" s="97"/>
      <c r="E39" s="97"/>
    </row>
    <row r="40" spans="1:5" ht="31.5">
      <c r="A40" s="63" t="s">
        <v>141</v>
      </c>
      <c r="B40" s="9" t="s">
        <v>237</v>
      </c>
      <c r="C40" s="3">
        <v>2</v>
      </c>
      <c r="D40" s="23">
        <v>40</v>
      </c>
      <c r="E40" s="63" t="s">
        <v>238</v>
      </c>
    </row>
    <row r="41" spans="1:5" ht="31.5">
      <c r="A41" s="63" t="s">
        <v>141</v>
      </c>
      <c r="B41" s="9" t="s">
        <v>20</v>
      </c>
      <c r="C41" s="3">
        <v>1</v>
      </c>
      <c r="D41" s="23">
        <v>9.99</v>
      </c>
      <c r="E41" s="63" t="s">
        <v>238</v>
      </c>
    </row>
    <row r="42" spans="1:5" ht="31.5">
      <c r="A42" s="63" t="s">
        <v>239</v>
      </c>
      <c r="B42" s="63" t="s">
        <v>240</v>
      </c>
      <c r="C42" s="3">
        <v>1</v>
      </c>
      <c r="D42" s="23">
        <v>200</v>
      </c>
      <c r="E42" s="63" t="s">
        <v>241</v>
      </c>
    </row>
    <row r="43" spans="1:5">
      <c r="A43" s="63" t="s">
        <v>242</v>
      </c>
      <c r="B43" s="63" t="s">
        <v>143</v>
      </c>
      <c r="C43" s="3">
        <v>2</v>
      </c>
      <c r="D43" s="23">
        <v>17.998000000000001</v>
      </c>
      <c r="E43" s="63" t="s">
        <v>158</v>
      </c>
    </row>
    <row r="44" spans="1:5">
      <c r="A44" s="63"/>
      <c r="B44" s="63" t="s">
        <v>243</v>
      </c>
      <c r="C44" s="3">
        <v>2</v>
      </c>
      <c r="D44" s="23">
        <v>16.8048</v>
      </c>
      <c r="E44" s="63" t="s">
        <v>244</v>
      </c>
    </row>
    <row r="45" spans="1:5">
      <c r="A45" s="63"/>
      <c r="B45" s="63" t="s">
        <v>245</v>
      </c>
      <c r="C45" s="3">
        <v>1</v>
      </c>
      <c r="D45" s="23">
        <v>49.604320000000001</v>
      </c>
      <c r="E45" s="63" t="s">
        <v>244</v>
      </c>
    </row>
    <row r="46" spans="1:5">
      <c r="A46" s="63" t="s">
        <v>105</v>
      </c>
      <c r="B46" s="63" t="s">
        <v>246</v>
      </c>
      <c r="C46" s="3">
        <v>2</v>
      </c>
      <c r="D46" s="23">
        <v>29.96</v>
      </c>
      <c r="E46" s="63" t="s">
        <v>247</v>
      </c>
    </row>
    <row r="47" spans="1:5">
      <c r="A47" s="9"/>
      <c r="B47" s="75" t="s">
        <v>0</v>
      </c>
      <c r="C47" s="24">
        <f>SUM(C40:C46)</f>
        <v>11</v>
      </c>
      <c r="D47" s="23">
        <f>SUM(D40:D46)</f>
        <v>364.35711999999995</v>
      </c>
      <c r="E47" s="65"/>
    </row>
    <row r="48" spans="1:5">
      <c r="A48" s="105" t="s">
        <v>27</v>
      </c>
      <c r="B48" s="105"/>
      <c r="C48" s="105"/>
      <c r="D48" s="105"/>
      <c r="E48" s="105"/>
    </row>
    <row r="49" spans="1:5">
      <c r="A49" s="63" t="s">
        <v>11</v>
      </c>
      <c r="B49" s="63" t="s">
        <v>28</v>
      </c>
      <c r="C49" s="56">
        <v>1</v>
      </c>
      <c r="D49" s="23">
        <v>484</v>
      </c>
      <c r="E49" s="66" t="s">
        <v>29</v>
      </c>
    </row>
    <row r="50" spans="1:5">
      <c r="A50" s="63" t="s">
        <v>11</v>
      </c>
      <c r="B50" s="63" t="s">
        <v>144</v>
      </c>
      <c r="C50" s="56">
        <v>1</v>
      </c>
      <c r="D50" s="23">
        <v>31.5</v>
      </c>
      <c r="E50" s="64" t="s">
        <v>145</v>
      </c>
    </row>
    <row r="51" spans="1:5">
      <c r="A51" s="65"/>
      <c r="B51" s="75" t="s">
        <v>0</v>
      </c>
      <c r="C51" s="2" t="s">
        <v>1</v>
      </c>
      <c r="D51" s="32">
        <f>SUM(D49:D50)</f>
        <v>515.5</v>
      </c>
      <c r="E51" s="65" t="s">
        <v>1</v>
      </c>
    </row>
    <row r="52" spans="1:5">
      <c r="A52" s="104" t="s">
        <v>70</v>
      </c>
      <c r="B52" s="104"/>
      <c r="C52" s="104"/>
      <c r="D52" s="104"/>
      <c r="E52" s="104"/>
    </row>
    <row r="53" spans="1:5">
      <c r="A53" s="65"/>
      <c r="B53" s="75" t="s">
        <v>0</v>
      </c>
      <c r="C53" s="2" t="s">
        <v>1</v>
      </c>
      <c r="D53" s="32">
        <v>0</v>
      </c>
      <c r="E53" s="65" t="s">
        <v>1</v>
      </c>
    </row>
    <row r="54" spans="1:5">
      <c r="D54" s="85"/>
    </row>
    <row r="55" spans="1:5">
      <c r="A55" s="65"/>
      <c r="B55" s="75"/>
      <c r="C55" s="2"/>
      <c r="D55" s="32"/>
      <c r="E55" s="65"/>
    </row>
    <row r="56" spans="1:5">
      <c r="A56" s="103" t="s">
        <v>74</v>
      </c>
      <c r="B56" s="103"/>
      <c r="C56" s="103"/>
      <c r="D56" s="103"/>
      <c r="E56" s="103"/>
    </row>
    <row r="57" spans="1:5">
      <c r="A57" s="65"/>
      <c r="B57" s="75" t="s">
        <v>0</v>
      </c>
      <c r="C57" s="2" t="s">
        <v>1</v>
      </c>
      <c r="D57" s="32">
        <v>0</v>
      </c>
      <c r="E57" s="65" t="s">
        <v>1</v>
      </c>
    </row>
    <row r="58" spans="1:5">
      <c r="A58" s="106" t="s">
        <v>73</v>
      </c>
      <c r="B58" s="106"/>
      <c r="C58" s="106"/>
      <c r="D58" s="106"/>
      <c r="E58" s="106"/>
    </row>
    <row r="59" spans="1:5" ht="31.5">
      <c r="A59" s="52" t="s">
        <v>231</v>
      </c>
      <c r="B59" s="63" t="s">
        <v>144</v>
      </c>
      <c r="C59" s="3">
        <v>2</v>
      </c>
      <c r="D59" s="23">
        <v>14.997999999999999</v>
      </c>
      <c r="E59" s="91" t="s">
        <v>232</v>
      </c>
    </row>
    <row r="60" spans="1:5">
      <c r="A60" s="65" t="s">
        <v>1</v>
      </c>
      <c r="B60" s="75" t="s">
        <v>0</v>
      </c>
      <c r="C60" s="2" t="s">
        <v>1</v>
      </c>
      <c r="D60" s="32">
        <f>SUM(D59:D59)</f>
        <v>14.997999999999999</v>
      </c>
      <c r="E60" s="65" t="s">
        <v>1</v>
      </c>
    </row>
    <row r="61" spans="1:5">
      <c r="A61" s="106" t="s">
        <v>14</v>
      </c>
      <c r="B61" s="106"/>
      <c r="C61" s="106"/>
      <c r="D61" s="106"/>
      <c r="E61" s="106"/>
    </row>
    <row r="62" spans="1:5">
      <c r="A62" s="9" t="s">
        <v>233</v>
      </c>
      <c r="B62" s="9" t="s">
        <v>234</v>
      </c>
      <c r="C62" s="3">
        <v>1</v>
      </c>
      <c r="D62" s="23">
        <v>22</v>
      </c>
      <c r="E62" s="9" t="s">
        <v>235</v>
      </c>
    </row>
    <row r="63" spans="1:5">
      <c r="A63" s="9" t="s">
        <v>137</v>
      </c>
      <c r="B63" s="9" t="s">
        <v>236</v>
      </c>
      <c r="C63" s="3">
        <v>14</v>
      </c>
      <c r="D63" s="43">
        <v>238.26599999999999</v>
      </c>
      <c r="E63" s="9"/>
    </row>
    <row r="64" spans="1:5">
      <c r="A64" s="9"/>
      <c r="B64" s="75" t="s">
        <v>0</v>
      </c>
      <c r="C64" s="3">
        <f>SUM(C62:C63)</f>
        <v>15</v>
      </c>
      <c r="D64" s="23">
        <f>SUM(D62:D63)</f>
        <v>260.26599999999996</v>
      </c>
      <c r="E64" s="9"/>
    </row>
    <row r="65" spans="1:5">
      <c r="A65" s="97" t="s">
        <v>23</v>
      </c>
      <c r="B65" s="97"/>
      <c r="C65" s="97"/>
      <c r="D65" s="97"/>
      <c r="E65" s="97"/>
    </row>
    <row r="66" spans="1:5" ht="78.75">
      <c r="A66" s="63" t="s">
        <v>160</v>
      </c>
      <c r="B66" s="63" t="s">
        <v>161</v>
      </c>
      <c r="C66" s="57">
        <v>1</v>
      </c>
      <c r="D66" s="13">
        <v>49.9</v>
      </c>
      <c r="E66" s="63" t="s">
        <v>162</v>
      </c>
    </row>
    <row r="67" spans="1:5">
      <c r="A67" s="65" t="s">
        <v>1</v>
      </c>
      <c r="B67" s="75" t="s">
        <v>0</v>
      </c>
      <c r="C67" s="2" t="s">
        <v>1</v>
      </c>
      <c r="D67" s="13">
        <v>49.9</v>
      </c>
      <c r="E67" s="65" t="s">
        <v>1</v>
      </c>
    </row>
    <row r="68" spans="1:5">
      <c r="A68" s="98" t="s">
        <v>7</v>
      </c>
      <c r="B68" s="98"/>
      <c r="C68" s="98"/>
      <c r="D68" s="98"/>
      <c r="E68" s="98"/>
    </row>
    <row r="69" spans="1:5" ht="27" customHeight="1">
      <c r="A69" s="99" t="s">
        <v>7</v>
      </c>
      <c r="B69" s="100"/>
      <c r="C69" s="100"/>
      <c r="D69" s="100"/>
      <c r="E69" s="101"/>
    </row>
    <row r="70" spans="1:5" ht="31.5">
      <c r="A70" s="63" t="s">
        <v>202</v>
      </c>
      <c r="B70" s="63" t="s">
        <v>35</v>
      </c>
      <c r="C70" s="57">
        <v>2</v>
      </c>
      <c r="D70" s="12">
        <v>17.382000000000001</v>
      </c>
      <c r="E70" s="63" t="s">
        <v>153</v>
      </c>
    </row>
    <row r="71" spans="1:5">
      <c r="A71" s="63" t="s">
        <v>154</v>
      </c>
      <c r="B71" s="63" t="s">
        <v>155</v>
      </c>
      <c r="C71" s="57">
        <v>4</v>
      </c>
      <c r="D71" s="12">
        <v>66.77</v>
      </c>
      <c r="E71" s="63" t="s">
        <v>156</v>
      </c>
    </row>
    <row r="72" spans="1:5">
      <c r="A72" s="63" t="s">
        <v>154</v>
      </c>
      <c r="B72" s="63" t="s">
        <v>155</v>
      </c>
      <c r="C72" s="57">
        <v>6</v>
      </c>
      <c r="D72" s="12">
        <v>47.088000000000001</v>
      </c>
      <c r="E72" s="63" t="s">
        <v>203</v>
      </c>
    </row>
    <row r="73" spans="1:5">
      <c r="A73" s="63" t="s">
        <v>154</v>
      </c>
      <c r="B73" s="63" t="s">
        <v>204</v>
      </c>
      <c r="C73" s="57">
        <v>4</v>
      </c>
      <c r="D73" s="12">
        <v>46.59</v>
      </c>
      <c r="E73" s="63" t="s">
        <v>205</v>
      </c>
    </row>
    <row r="74" spans="1:5" ht="15.6" customHeight="1">
      <c r="A74" s="63" t="s">
        <v>154</v>
      </c>
      <c r="B74" s="63" t="s">
        <v>155</v>
      </c>
      <c r="C74" s="57">
        <v>1</v>
      </c>
      <c r="D74" s="12">
        <v>19.844999999999999</v>
      </c>
      <c r="E74" s="63" t="s">
        <v>156</v>
      </c>
    </row>
    <row r="75" spans="1:5">
      <c r="A75" s="63" t="s">
        <v>154</v>
      </c>
      <c r="B75" s="63" t="s">
        <v>155</v>
      </c>
      <c r="C75" s="57">
        <v>12</v>
      </c>
      <c r="D75" s="12">
        <v>94.176000000000002</v>
      </c>
      <c r="E75" s="63" t="s">
        <v>156</v>
      </c>
    </row>
    <row r="76" spans="1:5">
      <c r="A76" s="63" t="s">
        <v>154</v>
      </c>
      <c r="B76" s="63" t="s">
        <v>155</v>
      </c>
      <c r="C76" s="57">
        <v>2</v>
      </c>
      <c r="D76" s="12">
        <v>21.911999999999999</v>
      </c>
      <c r="E76" s="63" t="s">
        <v>206</v>
      </c>
    </row>
    <row r="77" spans="1:5">
      <c r="A77" s="7" t="s">
        <v>207</v>
      </c>
      <c r="B77" s="7"/>
      <c r="C77" s="54"/>
      <c r="D77" s="33">
        <f>SUM(D70:D76)</f>
        <v>313.76299999999998</v>
      </c>
      <c r="E77" s="7"/>
    </row>
    <row r="78" spans="1:5" ht="23.45" customHeight="1">
      <c r="A78" s="99" t="s">
        <v>157</v>
      </c>
      <c r="B78" s="100"/>
      <c r="C78" s="100"/>
      <c r="D78" s="100"/>
      <c r="E78" s="101"/>
    </row>
    <row r="79" spans="1:5">
      <c r="A79" s="63" t="s">
        <v>199</v>
      </c>
      <c r="B79" s="78" t="s">
        <v>208</v>
      </c>
      <c r="C79" s="57">
        <v>1</v>
      </c>
      <c r="D79" s="14">
        <v>1019.999</v>
      </c>
      <c r="E79" s="66" t="s">
        <v>209</v>
      </c>
    </row>
    <row r="80" spans="1:5">
      <c r="A80" s="63" t="s">
        <v>210</v>
      </c>
      <c r="B80" s="78" t="s">
        <v>211</v>
      </c>
      <c r="C80" s="54">
        <v>1</v>
      </c>
      <c r="D80" s="14">
        <v>20.899000000000001</v>
      </c>
      <c r="E80" s="64" t="s">
        <v>212</v>
      </c>
    </row>
    <row r="81" spans="1:5" ht="31.5">
      <c r="A81" s="63" t="s">
        <v>197</v>
      </c>
      <c r="B81" s="78" t="s">
        <v>211</v>
      </c>
      <c r="C81" s="54">
        <v>1</v>
      </c>
      <c r="D81" s="14">
        <v>20.899000000000001</v>
      </c>
      <c r="E81" s="64" t="s">
        <v>212</v>
      </c>
    </row>
    <row r="82" spans="1:5" ht="31.5">
      <c r="A82" s="63" t="s">
        <v>213</v>
      </c>
      <c r="B82" s="78" t="s">
        <v>211</v>
      </c>
      <c r="C82" s="54">
        <v>1</v>
      </c>
      <c r="D82" s="14">
        <v>20.899000000000001</v>
      </c>
      <c r="E82" s="64" t="s">
        <v>212</v>
      </c>
    </row>
    <row r="83" spans="1:5">
      <c r="A83" s="63" t="s">
        <v>198</v>
      </c>
      <c r="B83" s="63" t="s">
        <v>214</v>
      </c>
      <c r="C83" s="61">
        <v>1</v>
      </c>
      <c r="D83" s="14">
        <v>7.9989999999999997</v>
      </c>
      <c r="E83" s="64" t="s">
        <v>215</v>
      </c>
    </row>
    <row r="84" spans="1:5" ht="31.5">
      <c r="A84" s="63" t="s">
        <v>197</v>
      </c>
      <c r="B84" s="78" t="s">
        <v>216</v>
      </c>
      <c r="C84" s="61">
        <v>1</v>
      </c>
      <c r="D84" s="14">
        <v>9.6466200000000004</v>
      </c>
      <c r="E84" s="78" t="s">
        <v>217</v>
      </c>
    </row>
    <row r="85" spans="1:5">
      <c r="A85" s="63" t="s">
        <v>200</v>
      </c>
      <c r="B85" s="78" t="s">
        <v>218</v>
      </c>
      <c r="C85" s="57">
        <v>1</v>
      </c>
      <c r="D85" s="14">
        <v>15</v>
      </c>
      <c r="E85" s="78" t="s">
        <v>219</v>
      </c>
    </row>
    <row r="86" spans="1:5">
      <c r="A86" s="7" t="s">
        <v>207</v>
      </c>
      <c r="B86" s="7"/>
      <c r="C86" s="54"/>
      <c r="D86" s="33">
        <f>SUM(D79:D85)</f>
        <v>1115.3416199999999</v>
      </c>
      <c r="E86" s="7"/>
    </row>
    <row r="87" spans="1:5" ht="21.6" customHeight="1">
      <c r="A87" s="99" t="s">
        <v>201</v>
      </c>
      <c r="B87" s="100"/>
      <c r="C87" s="100"/>
      <c r="D87" s="100"/>
      <c r="E87" s="101"/>
    </row>
    <row r="88" spans="1:5">
      <c r="A88" s="9" t="s">
        <v>220</v>
      </c>
      <c r="B88" s="63" t="s">
        <v>221</v>
      </c>
      <c r="C88" s="57">
        <v>1</v>
      </c>
      <c r="D88" s="13">
        <v>26.87</v>
      </c>
      <c r="E88" s="63" t="s">
        <v>222</v>
      </c>
    </row>
    <row r="89" spans="1:5">
      <c r="A89" s="7" t="s">
        <v>207</v>
      </c>
      <c r="B89" s="7"/>
      <c r="C89" s="54"/>
      <c r="D89" s="33">
        <f>SUM(D88)</f>
        <v>26.87</v>
      </c>
      <c r="E89" s="7"/>
    </row>
    <row r="90" spans="1:5" ht="23.45" customHeight="1">
      <c r="A90" s="99" t="s">
        <v>223</v>
      </c>
      <c r="B90" s="100"/>
      <c r="C90" s="100"/>
      <c r="D90" s="100"/>
      <c r="E90" s="101"/>
    </row>
    <row r="91" spans="1:5">
      <c r="A91" s="63" t="s">
        <v>224</v>
      </c>
      <c r="B91" s="63" t="s">
        <v>225</v>
      </c>
      <c r="C91" s="57">
        <v>2</v>
      </c>
      <c r="D91" s="13">
        <v>30</v>
      </c>
      <c r="E91" s="63" t="s">
        <v>226</v>
      </c>
    </row>
    <row r="92" spans="1:5">
      <c r="A92" s="63" t="s">
        <v>224</v>
      </c>
      <c r="B92" s="63" t="s">
        <v>227</v>
      </c>
      <c r="C92" s="57">
        <v>1</v>
      </c>
      <c r="D92" s="13">
        <v>10</v>
      </c>
      <c r="E92" s="63" t="s">
        <v>228</v>
      </c>
    </row>
    <row r="93" spans="1:5">
      <c r="A93" s="63" t="s">
        <v>224</v>
      </c>
      <c r="B93" s="63" t="s">
        <v>229</v>
      </c>
      <c r="C93" s="57">
        <v>1</v>
      </c>
      <c r="D93" s="13">
        <v>20</v>
      </c>
      <c r="E93" s="63" t="s">
        <v>230</v>
      </c>
    </row>
    <row r="94" spans="1:5">
      <c r="A94" s="6" t="s">
        <v>207</v>
      </c>
      <c r="B94" s="6"/>
      <c r="C94" s="59"/>
      <c r="D94" s="34">
        <f>SUM(D91:D93)</f>
        <v>60</v>
      </c>
      <c r="E94" s="6"/>
    </row>
    <row r="95" spans="1:5">
      <c r="A95" s="65"/>
      <c r="B95" s="9" t="s">
        <v>17</v>
      </c>
      <c r="C95" s="35"/>
      <c r="D95" s="32">
        <f>D94+D89+D86+D77</f>
        <v>1515.97462</v>
      </c>
      <c r="E95" s="65" t="s">
        <v>1</v>
      </c>
    </row>
    <row r="96" spans="1:5">
      <c r="A96" s="21"/>
      <c r="B96" s="75" t="s">
        <v>0</v>
      </c>
      <c r="C96" s="60"/>
      <c r="D96" s="36">
        <f>D95+D77</f>
        <v>1829.7376199999999</v>
      </c>
      <c r="E96" s="53"/>
    </row>
    <row r="97" spans="1:5">
      <c r="A97" s="98" t="s">
        <v>24</v>
      </c>
      <c r="B97" s="98"/>
      <c r="C97" s="98"/>
      <c r="D97" s="98"/>
      <c r="E97" s="98"/>
    </row>
    <row r="98" spans="1:5">
      <c r="A98" s="65"/>
      <c r="B98" s="75" t="s">
        <v>0</v>
      </c>
      <c r="C98" s="2" t="s">
        <v>1</v>
      </c>
      <c r="D98" s="32" t="s">
        <v>1</v>
      </c>
      <c r="E98" s="65" t="s">
        <v>1</v>
      </c>
    </row>
    <row r="99" spans="1:5">
      <c r="A99" s="98" t="s">
        <v>10</v>
      </c>
      <c r="B99" s="98"/>
      <c r="C99" s="98"/>
      <c r="D99" s="98"/>
      <c r="E99" s="98"/>
    </row>
    <row r="100" spans="1:5" ht="78.75">
      <c r="A100" s="52" t="s">
        <v>325</v>
      </c>
      <c r="B100" s="63" t="s">
        <v>326</v>
      </c>
      <c r="C100" s="37">
        <v>1</v>
      </c>
      <c r="D100" s="14">
        <v>198</v>
      </c>
      <c r="E100" s="63" t="s">
        <v>327</v>
      </c>
    </row>
    <row r="101" spans="1:5" ht="78.75">
      <c r="A101" s="52" t="s">
        <v>328</v>
      </c>
      <c r="B101" s="63" t="s">
        <v>329</v>
      </c>
      <c r="C101" s="37">
        <v>1</v>
      </c>
      <c r="D101" s="14">
        <v>17</v>
      </c>
      <c r="E101" s="63" t="s">
        <v>330</v>
      </c>
    </row>
    <row r="102" spans="1:5" ht="63">
      <c r="A102" s="71" t="s">
        <v>110</v>
      </c>
      <c r="B102" s="63" t="s">
        <v>32</v>
      </c>
      <c r="C102" s="37">
        <v>1</v>
      </c>
      <c r="D102" s="14">
        <v>8</v>
      </c>
      <c r="E102" s="63" t="s">
        <v>33</v>
      </c>
    </row>
    <row r="103" spans="1:5" ht="94.5">
      <c r="A103" s="62" t="s">
        <v>34</v>
      </c>
      <c r="B103" s="63" t="s">
        <v>248</v>
      </c>
      <c r="C103" s="38">
        <v>1</v>
      </c>
      <c r="D103" s="23">
        <v>25.11</v>
      </c>
      <c r="E103" s="66" t="s">
        <v>249</v>
      </c>
    </row>
    <row r="104" spans="1:5" ht="94.5">
      <c r="A104" s="62" t="s">
        <v>34</v>
      </c>
      <c r="B104" s="9" t="s">
        <v>250</v>
      </c>
      <c r="C104" s="24">
        <v>1</v>
      </c>
      <c r="D104" s="23">
        <v>7.68</v>
      </c>
      <c r="E104" s="64" t="s">
        <v>249</v>
      </c>
    </row>
    <row r="105" spans="1:5" ht="94.5">
      <c r="A105" s="62" t="s">
        <v>34</v>
      </c>
      <c r="B105" s="9" t="s">
        <v>251</v>
      </c>
      <c r="C105" s="24">
        <v>1</v>
      </c>
      <c r="D105" s="23">
        <v>28.971990000000002</v>
      </c>
      <c r="E105" s="64" t="s">
        <v>249</v>
      </c>
    </row>
    <row r="106" spans="1:5" ht="94.5">
      <c r="A106" s="62" t="s">
        <v>34</v>
      </c>
      <c r="B106" s="63" t="s">
        <v>250</v>
      </c>
      <c r="C106" s="24">
        <v>1</v>
      </c>
      <c r="D106" s="23">
        <v>7.68</v>
      </c>
      <c r="E106" s="64" t="s">
        <v>249</v>
      </c>
    </row>
    <row r="107" spans="1:5" ht="94.5">
      <c r="A107" s="62" t="s">
        <v>34</v>
      </c>
      <c r="B107" s="63" t="s">
        <v>252</v>
      </c>
      <c r="C107" s="38">
        <v>1</v>
      </c>
      <c r="D107" s="23">
        <v>11.86</v>
      </c>
      <c r="E107" s="66" t="s">
        <v>249</v>
      </c>
    </row>
    <row r="108" spans="1:5" ht="94.5">
      <c r="A108" s="62" t="s">
        <v>34</v>
      </c>
      <c r="B108" s="9" t="s">
        <v>253</v>
      </c>
      <c r="C108" s="24">
        <v>1</v>
      </c>
      <c r="D108" s="23">
        <v>21.08304</v>
      </c>
      <c r="E108" s="64" t="s">
        <v>249</v>
      </c>
    </row>
    <row r="109" spans="1:5" ht="94.5">
      <c r="A109" s="62" t="s">
        <v>34</v>
      </c>
      <c r="B109" s="9" t="s">
        <v>254</v>
      </c>
      <c r="C109" s="24">
        <v>1</v>
      </c>
      <c r="D109" s="23">
        <v>23.64996</v>
      </c>
      <c r="E109" s="64" t="s">
        <v>249</v>
      </c>
    </row>
    <row r="110" spans="1:5" ht="94.5">
      <c r="A110" s="62" t="s">
        <v>34</v>
      </c>
      <c r="B110" s="63" t="s">
        <v>255</v>
      </c>
      <c r="C110" s="24">
        <v>1</v>
      </c>
      <c r="D110" s="23">
        <v>45</v>
      </c>
      <c r="E110" s="64" t="s">
        <v>256</v>
      </c>
    </row>
    <row r="111" spans="1:5" ht="94.5">
      <c r="A111" s="62" t="s">
        <v>34</v>
      </c>
      <c r="B111" s="63" t="s">
        <v>35</v>
      </c>
      <c r="C111" s="37">
        <v>2</v>
      </c>
      <c r="D111" s="14">
        <v>24.949919999999999</v>
      </c>
      <c r="E111" s="9" t="s">
        <v>36</v>
      </c>
    </row>
    <row r="112" spans="1:5" ht="63">
      <c r="A112" s="71" t="s">
        <v>37</v>
      </c>
      <c r="B112" s="63" t="s">
        <v>38</v>
      </c>
      <c r="C112" s="37">
        <v>1</v>
      </c>
      <c r="D112" s="14">
        <v>15.5</v>
      </c>
      <c r="E112" s="63" t="s">
        <v>31</v>
      </c>
    </row>
    <row r="113" spans="1:5" ht="63">
      <c r="A113" s="71" t="s">
        <v>37</v>
      </c>
      <c r="B113" s="63" t="s">
        <v>39</v>
      </c>
      <c r="C113" s="37">
        <v>1</v>
      </c>
      <c r="D113" s="14">
        <v>24.5</v>
      </c>
      <c r="E113" s="63" t="s">
        <v>31</v>
      </c>
    </row>
    <row r="114" spans="1:5" ht="47.25">
      <c r="A114" s="71" t="s">
        <v>257</v>
      </c>
      <c r="B114" s="63" t="s">
        <v>20</v>
      </c>
      <c r="C114" s="37">
        <v>1</v>
      </c>
      <c r="D114" s="14">
        <v>14.91</v>
      </c>
      <c r="E114" s="63" t="s">
        <v>21</v>
      </c>
    </row>
    <row r="115" spans="1:5" ht="31.5">
      <c r="A115" s="63" t="s">
        <v>258</v>
      </c>
      <c r="B115" s="63" t="s">
        <v>218</v>
      </c>
      <c r="C115" s="38">
        <v>1</v>
      </c>
      <c r="D115" s="23">
        <v>8.9710000000000001</v>
      </c>
      <c r="E115" s="66" t="s">
        <v>112</v>
      </c>
    </row>
    <row r="116" spans="1:5" ht="31.5">
      <c r="A116" s="63" t="s">
        <v>259</v>
      </c>
      <c r="B116" s="9" t="s">
        <v>260</v>
      </c>
      <c r="C116" s="24">
        <v>5</v>
      </c>
      <c r="D116" s="23">
        <v>36.012</v>
      </c>
      <c r="E116" s="66" t="s">
        <v>112</v>
      </c>
    </row>
    <row r="117" spans="1:5" ht="31.5">
      <c r="A117" s="63" t="s">
        <v>261</v>
      </c>
      <c r="B117" s="9" t="s">
        <v>262</v>
      </c>
      <c r="C117" s="24">
        <v>3</v>
      </c>
      <c r="D117" s="23">
        <v>21.617999999999999</v>
      </c>
      <c r="E117" s="66" t="s">
        <v>112</v>
      </c>
    </row>
    <row r="118" spans="1:5" ht="31.5">
      <c r="A118" s="63" t="s">
        <v>261</v>
      </c>
      <c r="B118" s="63" t="s">
        <v>111</v>
      </c>
      <c r="C118" s="38">
        <v>1</v>
      </c>
      <c r="D118" s="23">
        <v>10.907999999999999</v>
      </c>
      <c r="E118" s="63" t="s">
        <v>112</v>
      </c>
    </row>
    <row r="119" spans="1:5" ht="31.5">
      <c r="A119" s="63" t="s">
        <v>259</v>
      </c>
      <c r="B119" s="63" t="s">
        <v>40</v>
      </c>
      <c r="C119" s="38">
        <v>1</v>
      </c>
      <c r="D119" s="23">
        <v>21.178999999999998</v>
      </c>
      <c r="E119" s="63" t="s">
        <v>112</v>
      </c>
    </row>
    <row r="120" spans="1:5" ht="47.25">
      <c r="A120" s="63" t="s">
        <v>263</v>
      </c>
      <c r="B120" s="66" t="s">
        <v>113</v>
      </c>
      <c r="C120" s="37">
        <v>1</v>
      </c>
      <c r="D120" s="31">
        <v>6.5670000000000002</v>
      </c>
      <c r="E120" s="63" t="s">
        <v>114</v>
      </c>
    </row>
    <row r="121" spans="1:5" ht="47.25">
      <c r="A121" s="63" t="s">
        <v>263</v>
      </c>
      <c r="B121" s="66" t="s">
        <v>113</v>
      </c>
      <c r="C121" s="37">
        <v>1</v>
      </c>
      <c r="D121" s="31">
        <v>7.26</v>
      </c>
      <c r="E121" s="63" t="s">
        <v>109</v>
      </c>
    </row>
    <row r="122" spans="1:5" ht="47.25">
      <c r="A122" s="62" t="s">
        <v>41</v>
      </c>
      <c r="B122" s="63" t="s">
        <v>42</v>
      </c>
      <c r="C122" s="37">
        <v>2</v>
      </c>
      <c r="D122" s="14">
        <v>123.78</v>
      </c>
      <c r="E122" s="63" t="s">
        <v>43</v>
      </c>
    </row>
    <row r="123" spans="1:5" ht="47.25">
      <c r="A123" s="62" t="s">
        <v>41</v>
      </c>
      <c r="B123" s="63" t="s">
        <v>264</v>
      </c>
      <c r="C123" s="37">
        <v>1</v>
      </c>
      <c r="D123" s="14">
        <v>49.9</v>
      </c>
      <c r="E123" s="63" t="s">
        <v>265</v>
      </c>
    </row>
    <row r="124" spans="1:5" ht="47.25">
      <c r="A124" s="71" t="s">
        <v>115</v>
      </c>
      <c r="B124" s="63" t="s">
        <v>116</v>
      </c>
      <c r="C124" s="37">
        <v>2</v>
      </c>
      <c r="D124" s="14">
        <v>16.55498</v>
      </c>
      <c r="E124" s="63" t="s">
        <v>104</v>
      </c>
    </row>
    <row r="125" spans="1:5" ht="47.25">
      <c r="A125" s="71" t="s">
        <v>115</v>
      </c>
      <c r="B125" s="63" t="s">
        <v>117</v>
      </c>
      <c r="C125" s="37">
        <v>1</v>
      </c>
      <c r="D125" s="14">
        <v>17.286999999999999</v>
      </c>
      <c r="E125" s="63" t="s">
        <v>104</v>
      </c>
    </row>
    <row r="126" spans="1:5" ht="47.25">
      <c r="A126" s="71" t="s">
        <v>115</v>
      </c>
      <c r="B126" s="63" t="s">
        <v>118</v>
      </c>
      <c r="C126" s="37">
        <v>1</v>
      </c>
      <c r="D126" s="14">
        <v>70.267499999999998</v>
      </c>
      <c r="E126" s="63" t="s">
        <v>104</v>
      </c>
    </row>
    <row r="127" spans="1:5" ht="95.25" thickBot="1">
      <c r="A127" s="63" t="s">
        <v>119</v>
      </c>
      <c r="B127" s="63" t="s">
        <v>120</v>
      </c>
      <c r="C127" s="37">
        <v>1</v>
      </c>
      <c r="D127" s="23">
        <v>20.920999999999999</v>
      </c>
      <c r="E127" s="64" t="s">
        <v>109</v>
      </c>
    </row>
    <row r="128" spans="1:5" ht="94.5">
      <c r="A128" s="63" t="s">
        <v>119</v>
      </c>
      <c r="B128" s="79" t="s">
        <v>266</v>
      </c>
      <c r="C128" s="41">
        <v>1</v>
      </c>
      <c r="D128" s="42">
        <v>7.2119999999999997</v>
      </c>
      <c r="E128" s="79" t="s">
        <v>109</v>
      </c>
    </row>
    <row r="129" spans="1:5" ht="94.5">
      <c r="A129" s="63" t="s">
        <v>119</v>
      </c>
      <c r="B129" s="9" t="s">
        <v>267</v>
      </c>
      <c r="C129" s="24">
        <v>1</v>
      </c>
      <c r="D129" s="43">
        <v>8.32</v>
      </c>
      <c r="E129" s="9" t="s">
        <v>109</v>
      </c>
    </row>
    <row r="130" spans="1:5" ht="94.5">
      <c r="A130" s="63" t="s">
        <v>119</v>
      </c>
      <c r="B130" s="9" t="s">
        <v>268</v>
      </c>
      <c r="C130" s="24">
        <v>1</v>
      </c>
      <c r="D130" s="23">
        <v>12.901999999999999</v>
      </c>
      <c r="E130" s="64" t="s">
        <v>109</v>
      </c>
    </row>
    <row r="131" spans="1:5" ht="94.5">
      <c r="A131" s="63" t="s">
        <v>119</v>
      </c>
      <c r="B131" s="63" t="s">
        <v>269</v>
      </c>
      <c r="C131" s="24">
        <v>1</v>
      </c>
      <c r="D131" s="23">
        <v>24.279</v>
      </c>
      <c r="E131" s="64" t="s">
        <v>109</v>
      </c>
    </row>
    <row r="132" spans="1:5" ht="94.5">
      <c r="A132" s="63" t="s">
        <v>119</v>
      </c>
      <c r="B132" s="63" t="s">
        <v>270</v>
      </c>
      <c r="C132" s="38">
        <v>1</v>
      </c>
      <c r="D132" s="23">
        <v>8</v>
      </c>
      <c r="E132" s="66" t="s">
        <v>271</v>
      </c>
    </row>
    <row r="133" spans="1:5" ht="94.5">
      <c r="A133" s="63" t="s">
        <v>119</v>
      </c>
      <c r="B133" s="63" t="s">
        <v>121</v>
      </c>
      <c r="C133" s="37">
        <v>1</v>
      </c>
      <c r="D133" s="23">
        <v>12.079000000000001</v>
      </c>
      <c r="E133" s="64" t="s">
        <v>109</v>
      </c>
    </row>
    <row r="134" spans="1:5" ht="47.25">
      <c r="A134" s="63" t="s">
        <v>122</v>
      </c>
      <c r="B134" s="63" t="s">
        <v>123</v>
      </c>
      <c r="C134" s="38">
        <v>1</v>
      </c>
      <c r="D134" s="23">
        <v>72.918000000000006</v>
      </c>
      <c r="E134" s="63" t="s">
        <v>124</v>
      </c>
    </row>
    <row r="135" spans="1:5" ht="47.25">
      <c r="A135" s="63" t="s">
        <v>122</v>
      </c>
      <c r="B135" s="63" t="s">
        <v>125</v>
      </c>
      <c r="C135" s="38">
        <v>2</v>
      </c>
      <c r="D135" s="23">
        <v>165.756</v>
      </c>
      <c r="E135" s="63" t="s">
        <v>124</v>
      </c>
    </row>
    <row r="136" spans="1:5" ht="78.75">
      <c r="A136" s="63" t="s">
        <v>126</v>
      </c>
      <c r="B136" s="80" t="s">
        <v>127</v>
      </c>
      <c r="C136" s="38">
        <v>14</v>
      </c>
      <c r="D136" s="23">
        <v>192.5</v>
      </c>
      <c r="E136" s="66" t="s">
        <v>128</v>
      </c>
    </row>
    <row r="137" spans="1:5" ht="78.75">
      <c r="A137" s="63" t="s">
        <v>126</v>
      </c>
      <c r="B137" s="80" t="s">
        <v>129</v>
      </c>
      <c r="C137" s="24">
        <v>2</v>
      </c>
      <c r="D137" s="23">
        <v>27.5</v>
      </c>
      <c r="E137" s="66" t="s">
        <v>130</v>
      </c>
    </row>
    <row r="138" spans="1:5" ht="47.25">
      <c r="A138" s="62" t="s">
        <v>131</v>
      </c>
      <c r="B138" s="63" t="s">
        <v>132</v>
      </c>
      <c r="C138" s="37">
        <v>6</v>
      </c>
      <c r="D138" s="23">
        <v>49.98</v>
      </c>
      <c r="E138" s="66" t="s">
        <v>52</v>
      </c>
    </row>
    <row r="139" spans="1:5" ht="63">
      <c r="A139" s="62" t="s">
        <v>133</v>
      </c>
      <c r="B139" s="63" t="s">
        <v>134</v>
      </c>
      <c r="C139" s="24">
        <v>1</v>
      </c>
      <c r="D139" s="23">
        <v>15</v>
      </c>
      <c r="E139" s="66" t="s">
        <v>135</v>
      </c>
    </row>
    <row r="140" spans="1:5" ht="63">
      <c r="A140" s="62" t="s">
        <v>133</v>
      </c>
      <c r="B140" s="63" t="s">
        <v>136</v>
      </c>
      <c r="C140" s="24">
        <v>1</v>
      </c>
      <c r="D140" s="23">
        <v>13</v>
      </c>
      <c r="E140" s="66" t="s">
        <v>135</v>
      </c>
    </row>
    <row r="141" spans="1:5" ht="47.25">
      <c r="A141" s="71" t="s">
        <v>115</v>
      </c>
      <c r="B141" s="63" t="s">
        <v>272</v>
      </c>
      <c r="C141" s="24">
        <v>1</v>
      </c>
      <c r="D141" s="23">
        <v>49.38</v>
      </c>
      <c r="E141" s="63" t="s">
        <v>104</v>
      </c>
    </row>
    <row r="142" spans="1:5" ht="47.25">
      <c r="A142" s="63" t="s">
        <v>273</v>
      </c>
      <c r="B142" s="63" t="s">
        <v>274</v>
      </c>
      <c r="C142" s="24">
        <v>1</v>
      </c>
      <c r="D142" s="23">
        <v>49.973999999999997</v>
      </c>
      <c r="E142" s="63" t="s">
        <v>104</v>
      </c>
    </row>
    <row r="143" spans="1:5" ht="47.25">
      <c r="A143" s="71" t="s">
        <v>30</v>
      </c>
      <c r="B143" s="63" t="s">
        <v>106</v>
      </c>
      <c r="C143" s="37">
        <v>1</v>
      </c>
      <c r="D143" s="44">
        <v>28.879000000000001</v>
      </c>
      <c r="E143" s="63" t="s">
        <v>31</v>
      </c>
    </row>
    <row r="144" spans="1:5" ht="47.25">
      <c r="A144" s="71" t="s">
        <v>30</v>
      </c>
      <c r="B144" s="63" t="s">
        <v>25</v>
      </c>
      <c r="C144" s="37">
        <v>1</v>
      </c>
      <c r="D144" s="44">
        <v>12</v>
      </c>
      <c r="E144" s="63" t="s">
        <v>107</v>
      </c>
    </row>
    <row r="145" spans="1:5" ht="47.25">
      <c r="A145" s="71" t="s">
        <v>30</v>
      </c>
      <c r="B145" s="63" t="s">
        <v>108</v>
      </c>
      <c r="C145" s="37">
        <v>1</v>
      </c>
      <c r="D145" s="23">
        <v>29.895</v>
      </c>
      <c r="E145" s="63" t="s">
        <v>109</v>
      </c>
    </row>
    <row r="146" spans="1:5" ht="47.25">
      <c r="A146" s="71" t="s">
        <v>275</v>
      </c>
      <c r="B146" s="55" t="s">
        <v>19</v>
      </c>
      <c r="C146" s="45">
        <v>1</v>
      </c>
      <c r="D146" s="44">
        <v>23.091000000000001</v>
      </c>
      <c r="E146" s="63" t="s">
        <v>31</v>
      </c>
    </row>
    <row r="147" spans="1:5" ht="47.25">
      <c r="A147" s="62" t="s">
        <v>276</v>
      </c>
      <c r="B147" s="63" t="s">
        <v>277</v>
      </c>
      <c r="C147" s="38">
        <v>1</v>
      </c>
      <c r="D147" s="23">
        <v>20.385000000000002</v>
      </c>
      <c r="E147" s="66" t="s">
        <v>278</v>
      </c>
    </row>
    <row r="148" spans="1:5" ht="47.25">
      <c r="A148" s="62" t="s">
        <v>276</v>
      </c>
      <c r="B148" s="9" t="s">
        <v>279</v>
      </c>
      <c r="C148" s="24">
        <v>1</v>
      </c>
      <c r="D148" s="23">
        <v>11.476000000000001</v>
      </c>
      <c r="E148" s="64" t="s">
        <v>278</v>
      </c>
    </row>
    <row r="149" spans="1:5" ht="47.25">
      <c r="A149" s="62" t="s">
        <v>276</v>
      </c>
      <c r="B149" s="9" t="s">
        <v>280</v>
      </c>
      <c r="C149" s="24">
        <v>1</v>
      </c>
      <c r="D149" s="23">
        <v>17.798999999999999</v>
      </c>
      <c r="E149" s="64" t="s">
        <v>278</v>
      </c>
    </row>
    <row r="150" spans="1:5" ht="31.5">
      <c r="A150" s="62" t="s">
        <v>281</v>
      </c>
      <c r="B150" s="63" t="s">
        <v>282</v>
      </c>
      <c r="C150" s="24">
        <v>1</v>
      </c>
      <c r="D150" s="23">
        <v>16.27</v>
      </c>
      <c r="E150" s="66" t="s">
        <v>283</v>
      </c>
    </row>
    <row r="151" spans="1:5" ht="31.5">
      <c r="A151" s="63" t="s">
        <v>284</v>
      </c>
      <c r="B151" s="63" t="s">
        <v>285</v>
      </c>
      <c r="C151" s="24">
        <v>1</v>
      </c>
      <c r="D151" s="23">
        <v>15</v>
      </c>
      <c r="E151" s="66" t="s">
        <v>286</v>
      </c>
    </row>
    <row r="152" spans="1:5" ht="47.25">
      <c r="A152" s="63" t="s">
        <v>287</v>
      </c>
      <c r="B152" s="63" t="s">
        <v>288</v>
      </c>
      <c r="C152" s="38">
        <v>1</v>
      </c>
      <c r="D152" s="23">
        <v>23.898</v>
      </c>
      <c r="E152" s="66" t="s">
        <v>289</v>
      </c>
    </row>
    <row r="153" spans="1:5" ht="47.25">
      <c r="A153" s="63" t="s">
        <v>287</v>
      </c>
      <c r="B153" s="9" t="s">
        <v>290</v>
      </c>
      <c r="C153" s="24">
        <v>1</v>
      </c>
      <c r="D153" s="23">
        <v>23.321999999999999</v>
      </c>
      <c r="E153" s="64" t="s">
        <v>289</v>
      </c>
    </row>
    <row r="154" spans="1:5" ht="47.25">
      <c r="A154" s="63" t="s">
        <v>291</v>
      </c>
      <c r="B154" s="63" t="s">
        <v>20</v>
      </c>
      <c r="C154" s="38">
        <v>1</v>
      </c>
      <c r="D154" s="23">
        <v>14.999000000000001</v>
      </c>
      <c r="E154" s="66" t="s">
        <v>292</v>
      </c>
    </row>
    <row r="155" spans="1:5" ht="47.25">
      <c r="A155" s="63" t="s">
        <v>291</v>
      </c>
      <c r="B155" s="63" t="s">
        <v>293</v>
      </c>
      <c r="C155" s="24">
        <v>1</v>
      </c>
      <c r="D155" s="23">
        <v>30.486000000000001</v>
      </c>
      <c r="E155" s="64" t="s">
        <v>294</v>
      </c>
    </row>
    <row r="156" spans="1:5" ht="47.25">
      <c r="A156" s="63" t="s">
        <v>291</v>
      </c>
      <c r="B156" s="9" t="s">
        <v>295</v>
      </c>
      <c r="C156" s="24">
        <v>1</v>
      </c>
      <c r="D156" s="23">
        <v>6.9939999999999998</v>
      </c>
      <c r="E156" s="66" t="s">
        <v>292</v>
      </c>
    </row>
    <row r="157" spans="1:5" ht="47.25">
      <c r="A157" s="63" t="s">
        <v>291</v>
      </c>
      <c r="B157" s="63" t="s">
        <v>296</v>
      </c>
      <c r="C157" s="24">
        <v>1</v>
      </c>
      <c r="D157" s="23">
        <v>9.77</v>
      </c>
      <c r="E157" s="66" t="s">
        <v>292</v>
      </c>
    </row>
    <row r="158" spans="1:5" ht="47.25">
      <c r="A158" s="63" t="s">
        <v>291</v>
      </c>
      <c r="B158" s="63" t="s">
        <v>297</v>
      </c>
      <c r="C158" s="38">
        <v>1</v>
      </c>
      <c r="D158" s="23">
        <v>19.512</v>
      </c>
      <c r="E158" s="64" t="s">
        <v>294</v>
      </c>
    </row>
    <row r="159" spans="1:5" ht="141.75">
      <c r="A159" s="63" t="s">
        <v>298</v>
      </c>
      <c r="B159" s="9" t="s">
        <v>299</v>
      </c>
      <c r="C159" s="24">
        <v>1</v>
      </c>
      <c r="D159" s="43">
        <v>22.81</v>
      </c>
      <c r="E159" s="9" t="s">
        <v>300</v>
      </c>
    </row>
    <row r="160" spans="1:5" ht="31.5">
      <c r="A160" s="63" t="s">
        <v>301</v>
      </c>
      <c r="B160" s="63" t="s">
        <v>302</v>
      </c>
      <c r="C160" s="37">
        <v>1</v>
      </c>
      <c r="D160" s="23">
        <v>21.9</v>
      </c>
      <c r="E160" s="66" t="s">
        <v>303</v>
      </c>
    </row>
    <row r="161" spans="1:5" ht="31.5">
      <c r="A161" s="63" t="s">
        <v>301</v>
      </c>
      <c r="B161" s="9" t="s">
        <v>304</v>
      </c>
      <c r="C161" s="37">
        <v>1</v>
      </c>
      <c r="D161" s="23">
        <v>17.288</v>
      </c>
      <c r="E161" s="66" t="s">
        <v>303</v>
      </c>
    </row>
    <row r="162" spans="1:5" ht="31.5">
      <c r="A162" s="63" t="s">
        <v>305</v>
      </c>
      <c r="B162" s="63" t="s">
        <v>306</v>
      </c>
      <c r="C162" s="37">
        <v>1</v>
      </c>
      <c r="D162" s="23">
        <v>25</v>
      </c>
      <c r="E162" s="66" t="s">
        <v>307</v>
      </c>
    </row>
    <row r="163" spans="1:5">
      <c r="A163" s="63"/>
      <c r="B163" s="7" t="s">
        <v>0</v>
      </c>
      <c r="C163" s="46">
        <f>SUM(C98:C123)</f>
        <v>32</v>
      </c>
      <c r="D163" s="5">
        <f>SUM(D98:D162)</f>
        <v>1984.6943900000001</v>
      </c>
      <c r="E163" s="67" t="s">
        <v>1</v>
      </c>
    </row>
    <row r="164" spans="1:5">
      <c r="A164" s="98" t="s">
        <v>308</v>
      </c>
      <c r="B164" s="98"/>
      <c r="C164" s="98"/>
      <c r="D164" s="98"/>
      <c r="E164" s="98"/>
    </row>
    <row r="165" spans="1:5">
      <c r="A165" s="9"/>
      <c r="B165" s="7" t="s">
        <v>0</v>
      </c>
      <c r="C165" s="20" t="s">
        <v>1</v>
      </c>
      <c r="D165" s="33" t="s">
        <v>1</v>
      </c>
      <c r="E165" s="67" t="s">
        <v>1</v>
      </c>
    </row>
    <row r="166" spans="1:5">
      <c r="A166" s="103" t="s">
        <v>8</v>
      </c>
      <c r="B166" s="103"/>
      <c r="C166" s="103"/>
      <c r="D166" s="103"/>
      <c r="E166" s="103"/>
    </row>
    <row r="167" spans="1:5">
      <c r="A167" s="72" t="s">
        <v>77</v>
      </c>
      <c r="B167" s="63" t="s">
        <v>78</v>
      </c>
      <c r="C167" s="56">
        <v>1</v>
      </c>
      <c r="D167" s="23">
        <v>61.757350000000002</v>
      </c>
      <c r="E167" s="89" t="s">
        <v>79</v>
      </c>
    </row>
    <row r="168" spans="1:5">
      <c r="A168" s="73" t="s">
        <v>77</v>
      </c>
      <c r="B168" s="55" t="s">
        <v>80</v>
      </c>
      <c r="C168" s="47">
        <v>29</v>
      </c>
      <c r="D168" s="86">
        <v>48.242370000000001</v>
      </c>
      <c r="E168" s="90" t="s">
        <v>81</v>
      </c>
    </row>
    <row r="169" spans="1:5" ht="31.5">
      <c r="A169" s="63" t="s">
        <v>332</v>
      </c>
      <c r="B169" s="63" t="s">
        <v>331</v>
      </c>
      <c r="C169" s="56">
        <v>1</v>
      </c>
      <c r="D169" s="23">
        <v>6.2720000000000002</v>
      </c>
      <c r="E169" s="89" t="s">
        <v>79</v>
      </c>
    </row>
    <row r="170" spans="1:5" ht="16.5" thickBot="1">
      <c r="A170" s="74" t="s">
        <v>1</v>
      </c>
      <c r="B170" s="81" t="s">
        <v>0</v>
      </c>
      <c r="C170" s="48" t="s">
        <v>1</v>
      </c>
      <c r="D170" s="87">
        <f>SUM(D167:D169)</f>
        <v>116.27172</v>
      </c>
      <c r="E170" s="92" t="s">
        <v>1</v>
      </c>
    </row>
    <row r="171" spans="1:5">
      <c r="A171" s="103" t="s">
        <v>72</v>
      </c>
      <c r="B171" s="103"/>
      <c r="C171" s="103"/>
      <c r="D171" s="103"/>
      <c r="E171" s="103"/>
    </row>
    <row r="172" spans="1:5" ht="47.25">
      <c r="A172" s="112" t="s">
        <v>71</v>
      </c>
      <c r="B172" s="63" t="s">
        <v>309</v>
      </c>
      <c r="C172" s="40">
        <v>6</v>
      </c>
      <c r="D172" s="23">
        <f>6*6.725</f>
        <v>40.349999999999994</v>
      </c>
      <c r="E172" s="64" t="s">
        <v>310</v>
      </c>
    </row>
    <row r="173" spans="1:5" ht="31.5">
      <c r="A173" s="113"/>
      <c r="B173" s="63" t="s">
        <v>311</v>
      </c>
      <c r="C173" s="40">
        <v>3</v>
      </c>
      <c r="D173" s="23">
        <f>23*3</f>
        <v>69</v>
      </c>
      <c r="E173" s="64" t="s">
        <v>310</v>
      </c>
    </row>
    <row r="174" spans="1:5" ht="31.5">
      <c r="A174" s="113"/>
      <c r="B174" s="82" t="s">
        <v>312</v>
      </c>
      <c r="C174" s="40">
        <v>3</v>
      </c>
      <c r="D174" s="23">
        <f>3*19.37</f>
        <v>58.11</v>
      </c>
      <c r="E174" s="64" t="s">
        <v>310</v>
      </c>
    </row>
    <row r="175" spans="1:5" ht="47.25">
      <c r="A175" s="113"/>
      <c r="B175" s="63" t="s">
        <v>313</v>
      </c>
      <c r="C175" s="40">
        <v>2</v>
      </c>
      <c r="D175" s="23">
        <f>2*16.269</f>
        <v>32.537999999999997</v>
      </c>
      <c r="E175" s="64" t="s">
        <v>310</v>
      </c>
    </row>
    <row r="176" spans="1:5" ht="31.5">
      <c r="A176" s="114"/>
      <c r="B176" s="63" t="s">
        <v>314</v>
      </c>
      <c r="C176" s="39">
        <v>1</v>
      </c>
      <c r="D176" s="23">
        <v>37.200000000000003</v>
      </c>
      <c r="E176" s="64" t="s">
        <v>315</v>
      </c>
    </row>
    <row r="177" spans="1:5">
      <c r="A177" s="65" t="s">
        <v>1</v>
      </c>
      <c r="B177" s="75" t="s">
        <v>0</v>
      </c>
      <c r="C177" s="2" t="s">
        <v>1</v>
      </c>
      <c r="D177" s="8">
        <f>SUM(D172:D176)</f>
        <v>237.19799999999998</v>
      </c>
      <c r="E177" s="65" t="s">
        <v>1</v>
      </c>
    </row>
    <row r="178" spans="1:5">
      <c r="A178" s="97" t="s">
        <v>82</v>
      </c>
      <c r="B178" s="97"/>
      <c r="C178" s="97"/>
      <c r="D178" s="97"/>
      <c r="E178" s="97"/>
    </row>
    <row r="179" spans="1:5" ht="16.5" thickBot="1">
      <c r="A179" s="75"/>
      <c r="B179" s="81" t="s">
        <v>0</v>
      </c>
      <c r="C179" s="2" t="s">
        <v>1</v>
      </c>
      <c r="D179" s="32" t="s">
        <v>1</v>
      </c>
      <c r="E179" s="65" t="s">
        <v>1</v>
      </c>
    </row>
    <row r="180" spans="1:5">
      <c r="A180" s="103" t="s">
        <v>13</v>
      </c>
      <c r="B180" s="103"/>
      <c r="C180" s="103"/>
      <c r="D180" s="103"/>
      <c r="E180" s="103"/>
    </row>
    <row r="181" spans="1:5" ht="31.5">
      <c r="A181" s="63" t="s">
        <v>138</v>
      </c>
      <c r="B181" s="63" t="s">
        <v>139</v>
      </c>
      <c r="C181" s="57">
        <v>1</v>
      </c>
      <c r="D181" s="13">
        <v>12.215999999999999</v>
      </c>
      <c r="E181" s="63" t="s">
        <v>140</v>
      </c>
    </row>
    <row r="182" spans="1:5">
      <c r="A182" s="63"/>
      <c r="B182" s="63" t="s">
        <v>316</v>
      </c>
      <c r="C182" s="57">
        <v>1</v>
      </c>
      <c r="D182" s="13">
        <v>15.1</v>
      </c>
      <c r="E182" s="63" t="s">
        <v>76</v>
      </c>
    </row>
    <row r="183" spans="1:5">
      <c r="A183" s="65" t="s">
        <v>1</v>
      </c>
      <c r="B183" s="75" t="s">
        <v>0</v>
      </c>
      <c r="C183" s="2" t="s">
        <v>1</v>
      </c>
      <c r="D183" s="32">
        <f>SUM(D181:D182)</f>
        <v>27.315999999999999</v>
      </c>
      <c r="E183" s="65" t="s">
        <v>1</v>
      </c>
    </row>
    <row r="184" spans="1:5">
      <c r="A184" s="97" t="s">
        <v>22</v>
      </c>
      <c r="B184" s="97"/>
      <c r="C184" s="97"/>
      <c r="D184" s="97"/>
      <c r="E184" s="97"/>
    </row>
    <row r="185" spans="1:5">
      <c r="A185" s="64"/>
      <c r="B185" s="75" t="s">
        <v>0</v>
      </c>
      <c r="C185" s="40" t="s">
        <v>1</v>
      </c>
      <c r="D185" s="23" t="s">
        <v>1</v>
      </c>
      <c r="E185" s="64" t="s">
        <v>1</v>
      </c>
    </row>
    <row r="186" spans="1:5">
      <c r="A186" s="96" t="s">
        <v>83</v>
      </c>
      <c r="B186" s="96"/>
      <c r="C186" s="96"/>
      <c r="D186" s="96"/>
      <c r="E186" s="96"/>
    </row>
    <row r="187" spans="1:5">
      <c r="A187" s="95" t="s">
        <v>84</v>
      </c>
      <c r="B187" s="63" t="s">
        <v>85</v>
      </c>
      <c r="C187" s="57"/>
      <c r="D187" s="14"/>
      <c r="E187" s="66"/>
    </row>
    <row r="188" spans="1:5">
      <c r="A188" s="95"/>
      <c r="B188" s="63" t="s">
        <v>86</v>
      </c>
      <c r="C188" s="57">
        <v>6</v>
      </c>
      <c r="D188" s="14">
        <v>36.6</v>
      </c>
      <c r="E188" s="66" t="s">
        <v>87</v>
      </c>
    </row>
    <row r="189" spans="1:5">
      <c r="A189" s="95"/>
      <c r="B189" s="63" t="s">
        <v>317</v>
      </c>
      <c r="C189" s="57">
        <v>1</v>
      </c>
      <c r="D189" s="14">
        <v>9.9989939999999997</v>
      </c>
      <c r="E189" s="66" t="s">
        <v>232</v>
      </c>
    </row>
    <row r="190" spans="1:5">
      <c r="A190" s="65" t="s">
        <v>1</v>
      </c>
      <c r="B190" s="7" t="s">
        <v>0</v>
      </c>
      <c r="C190" s="49" t="s">
        <v>1</v>
      </c>
      <c r="D190" s="50">
        <f>SUM(D188:D189)</f>
        <v>46.598994000000005</v>
      </c>
      <c r="E190" s="65" t="s">
        <v>1</v>
      </c>
    </row>
    <row r="191" spans="1:5">
      <c r="A191" s="102" t="s">
        <v>16</v>
      </c>
      <c r="B191" s="102"/>
      <c r="C191" s="102"/>
      <c r="D191" s="102"/>
      <c r="E191" s="102"/>
    </row>
    <row r="192" spans="1:5">
      <c r="A192" s="95" t="s">
        <v>45</v>
      </c>
      <c r="B192" s="80" t="s">
        <v>46</v>
      </c>
      <c r="C192" s="61" t="s">
        <v>26</v>
      </c>
      <c r="D192" s="13">
        <v>30</v>
      </c>
      <c r="E192" s="9" t="s">
        <v>47</v>
      </c>
    </row>
    <row r="193" spans="1:5">
      <c r="A193" s="95"/>
      <c r="B193" s="80" t="s">
        <v>48</v>
      </c>
      <c r="C193" s="61" t="s">
        <v>26</v>
      </c>
      <c r="D193" s="13">
        <v>49.8</v>
      </c>
      <c r="E193" s="9" t="s">
        <v>47</v>
      </c>
    </row>
    <row r="194" spans="1:5">
      <c r="A194" s="95"/>
      <c r="B194" s="80" t="s">
        <v>49</v>
      </c>
      <c r="C194" s="61" t="s">
        <v>26</v>
      </c>
      <c r="D194" s="13">
        <v>8</v>
      </c>
      <c r="E194" s="63" t="s">
        <v>50</v>
      </c>
    </row>
    <row r="195" spans="1:5">
      <c r="A195" s="95"/>
      <c r="B195" s="80" t="s">
        <v>51</v>
      </c>
      <c r="C195" s="61" t="s">
        <v>26</v>
      </c>
      <c r="D195" s="13">
        <v>28.998999999999999</v>
      </c>
      <c r="E195" s="63" t="s">
        <v>52</v>
      </c>
    </row>
    <row r="196" spans="1:5">
      <c r="A196" s="95"/>
      <c r="B196" s="80" t="s">
        <v>53</v>
      </c>
      <c r="C196" s="61" t="s">
        <v>26</v>
      </c>
      <c r="D196" s="13">
        <v>18.600000000000001</v>
      </c>
      <c r="E196" s="63" t="s">
        <v>52</v>
      </c>
    </row>
    <row r="197" spans="1:5">
      <c r="A197" s="95"/>
      <c r="B197" s="80" t="s">
        <v>54</v>
      </c>
      <c r="C197" s="61" t="s">
        <v>26</v>
      </c>
      <c r="D197" s="13">
        <v>33.926000000000002</v>
      </c>
      <c r="E197" s="63" t="s">
        <v>44</v>
      </c>
    </row>
    <row r="198" spans="1:5">
      <c r="A198" s="95"/>
      <c r="B198" s="80" t="s">
        <v>55</v>
      </c>
      <c r="C198" s="57" t="s">
        <v>26</v>
      </c>
      <c r="D198" s="13">
        <v>10.513</v>
      </c>
      <c r="E198" s="63" t="s">
        <v>44</v>
      </c>
    </row>
    <row r="199" spans="1:5">
      <c r="A199" s="95"/>
      <c r="B199" s="80" t="s">
        <v>56</v>
      </c>
      <c r="C199" s="57" t="s">
        <v>57</v>
      </c>
      <c r="D199" s="13">
        <v>28.661999999999999</v>
      </c>
      <c r="E199" s="63" t="s">
        <v>44</v>
      </c>
    </row>
    <row r="200" spans="1:5">
      <c r="A200" s="95"/>
      <c r="B200" s="63" t="s">
        <v>207</v>
      </c>
      <c r="C200" s="57" t="s">
        <v>18</v>
      </c>
      <c r="D200" s="13">
        <f>SUM(D192:D199)</f>
        <v>208.5</v>
      </c>
      <c r="E200" s="63"/>
    </row>
    <row r="201" spans="1:5" ht="31.5">
      <c r="A201" s="95" t="s">
        <v>318</v>
      </c>
      <c r="B201" s="80" t="s">
        <v>319</v>
      </c>
      <c r="C201" s="57">
        <v>1</v>
      </c>
      <c r="D201" s="13">
        <v>25</v>
      </c>
      <c r="E201" s="63" t="s">
        <v>320</v>
      </c>
    </row>
    <row r="202" spans="1:5" ht="38.450000000000003" customHeight="1">
      <c r="A202" s="95"/>
      <c r="B202" s="63" t="s">
        <v>207</v>
      </c>
      <c r="C202" s="57" t="s">
        <v>18</v>
      </c>
      <c r="D202" s="13">
        <f>D201</f>
        <v>25</v>
      </c>
      <c r="E202" s="63" t="s">
        <v>18</v>
      </c>
    </row>
    <row r="203" spans="1:5">
      <c r="A203" s="115" t="s">
        <v>17</v>
      </c>
      <c r="B203" s="115"/>
      <c r="C203" s="57"/>
      <c r="D203" s="13">
        <f>D200+D202</f>
        <v>233.5</v>
      </c>
      <c r="E203" s="63"/>
    </row>
    <row r="204" spans="1:5">
      <c r="A204" s="95" t="s">
        <v>58</v>
      </c>
      <c r="B204" s="9" t="s">
        <v>146</v>
      </c>
      <c r="C204" s="61" t="s">
        <v>59</v>
      </c>
      <c r="D204" s="13">
        <v>72.888000000000005</v>
      </c>
      <c r="E204" s="95" t="s">
        <v>60</v>
      </c>
    </row>
    <row r="205" spans="1:5">
      <c r="A205" s="95"/>
      <c r="B205" s="9" t="s">
        <v>147</v>
      </c>
      <c r="C205" s="57" t="s">
        <v>57</v>
      </c>
      <c r="D205" s="13">
        <v>46.112000000000002</v>
      </c>
      <c r="E205" s="95"/>
    </row>
    <row r="206" spans="1:5" ht="27.6" customHeight="1">
      <c r="A206" s="95"/>
      <c r="B206" s="9" t="s">
        <v>61</v>
      </c>
      <c r="C206" s="61" t="s">
        <v>26</v>
      </c>
      <c r="D206" s="13">
        <v>60</v>
      </c>
      <c r="E206" s="9" t="s">
        <v>62</v>
      </c>
    </row>
    <row r="207" spans="1:5">
      <c r="A207" s="63"/>
      <c r="B207" s="63"/>
      <c r="C207" s="57"/>
      <c r="D207" s="13"/>
      <c r="E207" s="63"/>
    </row>
    <row r="208" spans="1:5">
      <c r="A208" s="116" t="s">
        <v>17</v>
      </c>
      <c r="B208" s="116"/>
      <c r="C208" s="57" t="s">
        <v>18</v>
      </c>
      <c r="D208" s="13">
        <f>SUM(D204:D207)</f>
        <v>179</v>
      </c>
      <c r="E208" s="63"/>
    </row>
    <row r="209" spans="1:5" ht="31.5">
      <c r="A209" s="95" t="s">
        <v>63</v>
      </c>
      <c r="B209" s="63" t="s">
        <v>148</v>
      </c>
      <c r="C209" s="57" t="s">
        <v>26</v>
      </c>
      <c r="D209" s="13">
        <v>13.5</v>
      </c>
      <c r="E209" s="9" t="s">
        <v>64</v>
      </c>
    </row>
    <row r="210" spans="1:5" ht="45" customHeight="1">
      <c r="A210" s="95"/>
      <c r="B210" s="63" t="s">
        <v>149</v>
      </c>
      <c r="C210" s="57" t="s">
        <v>65</v>
      </c>
      <c r="D210" s="13">
        <v>66.5</v>
      </c>
      <c r="E210" s="9" t="s">
        <v>64</v>
      </c>
    </row>
    <row r="211" spans="1:5">
      <c r="A211" s="116" t="s">
        <v>17</v>
      </c>
      <c r="B211" s="116"/>
      <c r="C211" s="57" t="s">
        <v>18</v>
      </c>
      <c r="D211" s="13">
        <f>SUM(D209:D210)</f>
        <v>80</v>
      </c>
      <c r="E211" s="63"/>
    </row>
    <row r="212" spans="1:5" ht="31.5">
      <c r="A212" s="63" t="s">
        <v>66</v>
      </c>
      <c r="B212" s="63"/>
      <c r="C212" s="57"/>
      <c r="D212" s="13"/>
      <c r="E212" s="63"/>
    </row>
    <row r="213" spans="1:5" ht="110.25">
      <c r="A213" s="63" t="s">
        <v>150</v>
      </c>
      <c r="B213" s="63" t="s">
        <v>151</v>
      </c>
      <c r="C213" s="57" t="s">
        <v>152</v>
      </c>
      <c r="D213" s="13">
        <v>18.998999999999999</v>
      </c>
      <c r="E213" s="63" t="s">
        <v>76</v>
      </c>
    </row>
    <row r="214" spans="1:5">
      <c r="A214" s="115" t="s">
        <v>17</v>
      </c>
      <c r="B214" s="115"/>
      <c r="C214" s="57" t="s">
        <v>18</v>
      </c>
      <c r="D214" s="13">
        <f>D213</f>
        <v>18.998999999999999</v>
      </c>
      <c r="E214" s="63"/>
    </row>
    <row r="215" spans="1:5">
      <c r="A215" s="93" t="s">
        <v>321</v>
      </c>
      <c r="B215" s="80" t="s">
        <v>322</v>
      </c>
      <c r="C215" s="61">
        <v>1</v>
      </c>
      <c r="D215" s="13">
        <v>9.2430000000000003</v>
      </c>
      <c r="E215" s="117" t="s">
        <v>323</v>
      </c>
    </row>
    <row r="216" spans="1:5">
      <c r="A216" s="94"/>
      <c r="B216" s="80" t="s">
        <v>324</v>
      </c>
      <c r="C216" s="61">
        <v>1</v>
      </c>
      <c r="D216" s="13">
        <v>10.757</v>
      </c>
      <c r="E216" s="117"/>
    </row>
    <row r="217" spans="1:5">
      <c r="A217" s="115" t="s">
        <v>17</v>
      </c>
      <c r="B217" s="115"/>
      <c r="C217" s="57" t="s">
        <v>18</v>
      </c>
      <c r="D217" s="13">
        <f>SUM(D215:D216)</f>
        <v>20</v>
      </c>
      <c r="E217" s="9"/>
    </row>
    <row r="218" spans="1:5">
      <c r="A218" s="96" t="s">
        <v>0</v>
      </c>
      <c r="B218" s="96"/>
      <c r="C218" s="54" t="s">
        <v>18</v>
      </c>
      <c r="D218" s="5">
        <f>D203+D208+D211+D214+D217</f>
        <v>531.49900000000002</v>
      </c>
      <c r="E218" s="7" t="s">
        <v>18</v>
      </c>
    </row>
    <row r="219" spans="1:5">
      <c r="A219" s="97" t="s">
        <v>15</v>
      </c>
      <c r="B219" s="97"/>
      <c r="C219" s="97"/>
      <c r="D219" s="97"/>
      <c r="E219" s="97"/>
    </row>
    <row r="220" spans="1:5">
      <c r="A220" s="7"/>
      <c r="B220" s="63" t="s">
        <v>75</v>
      </c>
      <c r="C220" s="51">
        <v>7</v>
      </c>
      <c r="D220" s="32">
        <v>90.9</v>
      </c>
      <c r="E220" s="66" t="s">
        <v>76</v>
      </c>
    </row>
    <row r="221" spans="1:5">
      <c r="A221" s="96" t="s">
        <v>0</v>
      </c>
      <c r="B221" s="96"/>
      <c r="C221" s="54" t="s">
        <v>18</v>
      </c>
      <c r="D221" s="32">
        <v>90.9</v>
      </c>
      <c r="E221" s="7" t="s">
        <v>18</v>
      </c>
    </row>
  </sheetData>
  <autoFilter ref="A5:E221"/>
  <customSheetViews>
    <customSheetView guid="{9568FF0A-63AF-4719-A609-46317B36A482}" showPageBreaks="1" fitToPage="1" showAutoFilter="1" view="pageBreakPreview">
      <pane ySplit="3" topLeftCell="A4" activePane="bottomLeft" state="frozen"/>
      <selection pane="bottomLeft" activeCell="B9" sqref="B9"/>
      <pageMargins left="0.47244094488188981" right="0.23622047244094491" top="0.55118110236220474" bottom="0.31496062992125984" header="0.47244094488188981" footer="0.31496062992125984"/>
      <pageSetup paperSize="9" scale="79" fitToHeight="100" orientation="landscape" verticalDpi="0" r:id="rId1"/>
      <headerFooter>
        <oddFooter>&amp;Л&amp;Ж Конфиденциально&amp;Ж&amp;Ц&amp;Д&amp;ПСтраница &amp;С</oddFooter>
      </headerFooter>
      <autoFilter ref="A5:E221"/>
    </customSheetView>
    <customSheetView guid="{AA6B1375-45E6-42B6-A6AB-8C595BF1C0B3}" showPageBreaks="1" printArea="1" showAutoFilter="1" view="pageBreakPreview">
      <pane ySplit="3" topLeftCell="A4" activePane="bottomLeft" state="frozen"/>
      <selection pane="bottomLeft" activeCell="A2" sqref="A2:A3"/>
      <pageMargins left="0.47244094488188981" right="0.21" top="0.55118110236220474" bottom="0.31496062992125984" header="0.47244094488188981" footer="0.31496062992125984"/>
      <pageSetup paperSize="9" scale="55" fitToHeight="100" orientation="portrait" verticalDpi="0" r:id="rId2"/>
      <headerFooter>
        <oddFooter>&amp;Л&amp;Ж Конфиденциально&amp;Ж&amp;Ц&amp;Д&amp;ПСтраница &amp;С</oddFooter>
      </headerFooter>
      <autoFilter ref="A5:E221"/>
    </customSheetView>
    <customSheetView guid="{592BCC2D-C80C-4ED6-BF39-105E1BEB677B}" scale="110" showPageBreaks="1" fitToPage="1" showAutoFilter="1">
      <pane ySplit="3" topLeftCell="A835" activePane="bottomLeft" state="frozen"/>
      <selection pane="bottomLeft" activeCell="F853" sqref="F853"/>
      <pageMargins left="0.70866141732283472" right="0.70866141732283472" top="0.74803149606299213" bottom="0.74803149606299213" header="0.31496062992125984" footer="0.31496062992125984"/>
      <pageSetup paperSize="9" scale="65" fitToHeight="10" orientation="landscape" r:id="rId3"/>
      <autoFilter ref="A5:E221"/>
    </customSheetView>
    <customSheetView guid="{4D494E37-21A4-41F8-BD77-D1C44D691FA4}" showPageBreaks="1" showAutoFilter="1">
      <pane ySplit="3" topLeftCell="A278" activePane="bottomLeft" state="frozen"/>
      <selection pane="bottomLeft" activeCell="D167" sqref="D167"/>
      <pageMargins left="0.19685039370078741" right="0.19685039370078741" top="0.74803149606299213" bottom="0.74803149606299213" header="0.31496062992125984" footer="0.31496062992125984"/>
      <pageSetup paperSize="9" scale="60" fitToHeight="10" orientation="portrait" verticalDpi="0" r:id="rId4"/>
      <autoFilter ref="A5:E53"/>
    </customSheetView>
    <customSheetView guid="{187DDB91-9B1E-4122-8872-9C4988859E75}" showAutoFilter="1">
      <pane ySplit="3" topLeftCell="A91" activePane="bottomLeft" state="frozen"/>
      <selection pane="bottomLeft" activeCell="B147" sqref="B147"/>
      <pageMargins left="0.19685039370078741" right="0.19685039370078741" top="0.74803149606299213" bottom="0.74803149606299213" header="0.31496062992125984" footer="0.31496062992125984"/>
      <pageSetup paperSize="9" scale="60" fitToHeight="10" orientation="portrait" verticalDpi="0" r:id="rId5"/>
      <autoFilter ref="A9:E10"/>
    </customSheetView>
    <customSheetView guid="{25D80E02-DE87-403B-A2BD-704FFA9D66DA}" scale="110" fitToPage="1" showAutoFilter="1">
      <pane ySplit="3" topLeftCell="A4" activePane="bottomLeft" state="frozen"/>
      <selection pane="bottomLeft" activeCell="B946" sqref="B946"/>
      <pageMargins left="0.70866141732283472" right="0.70866141732283472" top="0.74803149606299213" bottom="0.74803149606299213" header="0.31496062992125984" footer="0.31496062992125984"/>
      <pageSetup paperSize="9" scale="11" fitToHeight="10" orientation="landscape" verticalDpi="0" r:id="rId6"/>
      <autoFilter ref="A2:XFC957"/>
    </customSheetView>
    <customSheetView guid="{94A2A2F5-7164-46C6-BF9F-AB5DAA84D213}" fitToPage="1" showAutoFilter="1">
      <pane ySplit="3" topLeftCell="A61" activePane="bottomLeft" state="frozen"/>
      <selection pane="bottomLeft" activeCell="A62" sqref="A62:XFD64"/>
      <pageMargins left="0.70866141732283472" right="0.70866141732283472" top="0.74803149606299213" bottom="0.74803149606299213" header="0.31496062992125984" footer="0.31496062992125984"/>
      <pageSetup paperSize="9" scale="44" fitToHeight="10" orientation="landscape" verticalDpi="0" r:id="rId7"/>
      <autoFilter ref="A2:G320"/>
    </customSheetView>
    <customSheetView guid="{EED4C4C4-2768-4906-8D20-11DE2EB8B1AD}" scale="120" showPageBreaks="1" fitToPage="1" showAutoFilter="1">
      <pane ySplit="3" topLeftCell="A49" activePane="bottomLeft" state="frozen"/>
      <selection pane="bottomLeft" activeCell="A4" sqref="A4:E8"/>
      <pageMargins left="0.70866141732283472" right="0.70866141732283472" top="0.74803149606299213" bottom="0.74803149606299213" header="0.31496062992125984" footer="0.31496062992125984"/>
      <pageSetup paperSize="9" scale="30" fitToHeight="10" orientation="landscape" verticalDpi="0" r:id="rId8"/>
      <autoFilter ref="A2:E162"/>
    </customSheetView>
    <customSheetView guid="{237E48EE-855D-4E22-A215-D7BA155C0632}" scale="120" showPageBreaks="1" fitToPage="1" showAutoFilter="1">
      <pane ySplit="3" topLeftCell="A65" activePane="bottomLeft" state="frozen"/>
      <selection pane="bottomLeft" activeCell="F72" sqref="F72"/>
      <pageMargins left="0.70866141732283472" right="0.70866141732283472" top="0.74803149606299213" bottom="0.74803149606299213" header="0.31496062992125984" footer="0.31496062992125984"/>
      <pageSetup paperSize="9" scale="31" fitToHeight="10" orientation="landscape" verticalDpi="0" r:id="rId9"/>
      <autoFilter ref="A2:E162"/>
    </customSheetView>
    <customSheetView guid="{6C4C0A1E-9F55-46A5-9256-CBEA636F78CA}" scale="120" fitToPage="1" showAutoFilter="1">
      <pane ySplit="3" topLeftCell="A40" activePane="bottomLeft" state="frozen"/>
      <selection pane="bottomLeft" activeCell="A629" sqref="A629:XFD629"/>
      <pageMargins left="0.70866141732283472" right="0.70866141732283472" top="0.74803149606299213" bottom="0.74803149606299213" header="0.31496062992125984" footer="0.31496062992125984"/>
      <pageSetup paperSize="9" scale="11" fitToHeight="10" orientation="landscape" verticalDpi="0" r:id="rId10"/>
      <autoFilter ref="A2:E729"/>
    </customSheetView>
    <customSheetView guid="{C08C5C12-FFBC-4F4C-9138-5D34ADCEB223}" scale="120" fitToPage="1" showAutoFilter="1">
      <pane ySplit="3" topLeftCell="A605" activePane="bottomLeft" state="frozen"/>
      <selection pane="bottomLeft" activeCell="D614" sqref="D614:D624"/>
      <pageMargins left="0.70866141732283472" right="0.70866141732283472" top="0.74803149606299213" bottom="0.74803149606299213" header="0.31496062992125984" footer="0.31496062992125984"/>
      <pageSetup paperSize="9" fitToHeight="10" orientation="landscape" verticalDpi="0" r:id="rId11"/>
      <autoFilter ref="A2:E702"/>
    </customSheetView>
    <customSheetView guid="{0807BC37-3C63-4F33-8764-08C0EDADAA6D}" scale="120" fitToPage="1" showAutoFilter="1">
      <pane ySplit="3" topLeftCell="A535" activePane="bottomLeft" state="frozen"/>
      <selection pane="bottomLeft" activeCell="A543" sqref="A543:A545"/>
      <pageMargins left="0.70866141732283472" right="0.70866141732283472" top="0.74803149606299213" bottom="0.74803149606299213" header="0.31496062992125984" footer="0.31496062992125984"/>
      <pageSetup paperSize="9" fitToHeight="10" orientation="landscape" verticalDpi="0" r:id="rId12"/>
      <autoFilter ref="A2:E710"/>
    </customSheetView>
    <customSheetView guid="{880B0293-1E83-4F03-A590-98BFE28A2EAD}" showPageBreaks="1" fitToPage="1" printArea="1" showAutoFilter="1" view="pageBreakPreview">
      <pane ySplit="3" topLeftCell="A43" activePane="bottomLeft" state="frozen"/>
      <selection pane="bottomLeft" activeCell="A63" sqref="A63"/>
      <pageMargins left="0.47244094488188981" right="0.23622047244094491" top="0.55118110236220474" bottom="0.31496062992125984" header="0.47244094488188981" footer="0.31496062992125984"/>
      <pageSetup paperSize="9" scale="79" fitToHeight="100" orientation="landscape" verticalDpi="0" r:id="rId13"/>
      <headerFooter>
        <oddFooter>&amp;Л&amp;Ж Конфиденциально&amp;Ж&amp;Ц&amp;Д&amp;ПСтраница &amp;С</oddFooter>
      </headerFooter>
      <autoFilter ref="A2:M85"/>
    </customSheetView>
    <customSheetView guid="{6235BC21-3D25-4E8C-898E-855DDDDD2566}" showPageBreaks="1" showAutoFilter="1">
      <pane ySplit="3" topLeftCell="A124" activePane="bottomLeft" state="frozen"/>
      <selection pane="bottomLeft" activeCell="B147" sqref="B147"/>
      <pageMargins left="0.19685039370078741" right="0.19685039370078741" top="0.74803149606299213" bottom="0.74803149606299213" header="0.31496062992125984" footer="0.31496062992125984"/>
      <pageSetup paperSize="9" scale="60" fitToHeight="10" orientation="portrait" verticalDpi="0" r:id="rId14"/>
      <autoFilter ref="A9:E10"/>
    </customSheetView>
    <customSheetView guid="{63624039-79B7-4B53-8C9B-62AEAD1FE854}" scale="120" showPageBreaks="1" fitToPage="1" showAutoFilter="1">
      <pane ySplit="3" topLeftCell="A76" activePane="bottomLeft" state="frozen"/>
      <selection pane="bottomLeft" activeCell="A82" sqref="A82:E82"/>
      <pageMargins left="0.70866141732283472" right="0.70866141732283472" top="0.74803149606299213" bottom="0.74803149606299213" header="0.31496062992125984" footer="0.31496062992125984"/>
      <pageSetup paperSize="9" scale="67" fitToHeight="10" orientation="landscape" verticalDpi="0" r:id="rId15"/>
      <autoFilter ref="A9:E10"/>
    </customSheetView>
    <customSheetView guid="{B2B7808A-1DE3-4E8C-BA26-3C1F89D42E45}" showPageBreaks="1" showAutoFilter="1">
      <pane ySplit="6" topLeftCell="A164" activePane="bottomLeft" state="frozen"/>
      <selection pane="bottomLeft" activeCell="E169" sqref="E169"/>
      <pageMargins left="0.19685039370078741" right="0.19685039370078741" top="0.74803149606299213" bottom="0.74803149606299213" header="0.31496062992125984" footer="0.31496062992125984"/>
      <pageSetup paperSize="9" scale="60" fitToHeight="10" orientation="landscape" verticalDpi="0" r:id="rId16"/>
      <autoFilter ref="A5:E53"/>
    </customSheetView>
    <customSheetView guid="{C4E1FC53-13AF-4353-A377-998BCF090C4C}" showAutoFilter="1">
      <pane ySplit="3" topLeftCell="A892" activePane="bottomLeft"/>
      <selection pane="bottomLeft" activeCell="D53" sqref="D53"/>
      <pageMargins left="0.19685039370078741" right="0.19685039370078741" top="0.74803149606299213" bottom="0.74803149606299213" header="0.31496062992125984" footer="0.31496062992125984"/>
      <pageSetup paperSize="9" scale="56" fitToHeight="10" orientation="portrait" verticalDpi="0" r:id="rId17"/>
      <autoFilter ref="A5:E221"/>
    </customSheetView>
    <customSheetView guid="{436A1965-C17E-45AD-8476-CFF58DA45F66}" showAutoFilter="1">
      <pane ySplit="3" topLeftCell="A892" activePane="bottomLeft"/>
      <selection pane="bottomLeft" activeCell="D53" sqref="D53"/>
      <pageMargins left="0.19685039370078741" right="0.19685039370078741" top="0.74803149606299213" bottom="0.74803149606299213" header="0.31496062992125984" footer="0.31496062992125984"/>
      <pageSetup paperSize="9" scale="56" fitToHeight="10" orientation="portrait" verticalDpi="0" r:id="rId18"/>
      <autoFilter ref="A5:E221"/>
    </customSheetView>
    <customSheetView guid="{C431141F-117F-49C7-B3E7-D4961D1E781E}" showPageBreaks="1" fitToPage="1" showAutoFilter="1" view="pageBreakPreview">
      <pane ySplit="3" topLeftCell="A214" activePane="bottomLeft" state="frozen"/>
      <selection pane="bottomLeft" activeCell="A5" sqref="A5:E6"/>
      <pageMargins left="0.47244094488188981" right="0.23622047244094491" top="0.55118110236220474" bottom="0.31496062992125984" header="0.47244094488188981" footer="0.31496062992125984"/>
      <pageSetup paperSize="9" scale="79" fitToHeight="100" orientation="landscape" verticalDpi="0" r:id="rId19"/>
      <headerFooter>
        <oddFooter>&amp;Л&amp;Ж Конфиденциально&amp;Ж&amp;Ц&amp;Д&amp;ПСтраница &amp;С</oddFooter>
      </headerFooter>
      <autoFilter ref="A5:E221"/>
    </customSheetView>
  </customSheetViews>
  <mergeCells count="47">
    <mergeCell ref="A217:B217"/>
    <mergeCell ref="A218:B218"/>
    <mergeCell ref="A221:B221"/>
    <mergeCell ref="A209:A210"/>
    <mergeCell ref="A211:B211"/>
    <mergeCell ref="A214:B214"/>
    <mergeCell ref="A215:A216"/>
    <mergeCell ref="A219:E219"/>
    <mergeCell ref="E215:E216"/>
    <mergeCell ref="A201:A202"/>
    <mergeCell ref="A203:B203"/>
    <mergeCell ref="A204:A206"/>
    <mergeCell ref="E204:E205"/>
    <mergeCell ref="A208:B208"/>
    <mergeCell ref="A164:E164"/>
    <mergeCell ref="A166:E166"/>
    <mergeCell ref="A172:A176"/>
    <mergeCell ref="A187:A189"/>
    <mergeCell ref="A192:A200"/>
    <mergeCell ref="A191:E191"/>
    <mergeCell ref="A2:E2"/>
    <mergeCell ref="D5:D6"/>
    <mergeCell ref="A5:A6"/>
    <mergeCell ref="B5:B6"/>
    <mergeCell ref="C5:C6"/>
    <mergeCell ref="E5:E6"/>
    <mergeCell ref="A99:E99"/>
    <mergeCell ref="A7:E7"/>
    <mergeCell ref="A178:E178"/>
    <mergeCell ref="A171:E171"/>
    <mergeCell ref="A186:E186"/>
    <mergeCell ref="A52:E52"/>
    <mergeCell ref="A180:E180"/>
    <mergeCell ref="A37:E37"/>
    <mergeCell ref="A39:E39"/>
    <mergeCell ref="A48:E48"/>
    <mergeCell ref="A56:E56"/>
    <mergeCell ref="A58:E58"/>
    <mergeCell ref="A61:E61"/>
    <mergeCell ref="A184:E184"/>
    <mergeCell ref="A69:E69"/>
    <mergeCell ref="A97:E97"/>
    <mergeCell ref="A65:E65"/>
    <mergeCell ref="A68:E68"/>
    <mergeCell ref="A78:E78"/>
    <mergeCell ref="A90:E90"/>
    <mergeCell ref="A87:E87"/>
  </mergeCells>
  <pageMargins left="0.47244094488188981" right="0.23622047244094491" top="0.55118110236220474" bottom="0.31496062992125984" header="0.47244094488188981" footer="0.31496062992125984"/>
  <pageSetup paperSize="9" scale="80" fitToHeight="100" orientation="landscape" verticalDpi="0" r:id="rId20"/>
  <headerFooter>
    <oddFooter>&amp;Л&amp;Ж Конфиденциально&amp;Ж&amp;Ц&amp;Д&amp;ПСтраница &amp;С</oddFooter>
  </headerFooter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Придбання ОЗ</vt:lpstr>
      <vt:lpstr>'Придбання ОЗ'!Заголовки_для_печати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User_452d</cp:lastModifiedBy>
  <cp:lastPrinted>2020-11-27T11:28:34Z</cp:lastPrinted>
  <dcterms:created xsi:type="dcterms:W3CDTF">2018-03-12T15:49:06Z</dcterms:created>
  <dcterms:modified xsi:type="dcterms:W3CDTF">2020-11-27T14:31:41Z</dcterms:modified>
</cp:coreProperties>
</file>