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<sst xmlns="http://schemas.openxmlformats.org/spreadsheetml/2006/main" count="134" uniqueCount="118">
  <si>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</si>
  <si>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</si>
  <si>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</si>
  <si>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</si>
  <si>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</si>
  <si>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</si>
  <si>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</si>
  <si>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</si>
  <si>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</si>
  <si>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</si>
  <si>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</si>
  <si>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</si>
  <si>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</si>
  <si>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</si>
  <si>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</si>
  <si>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</si>
  <si>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</si>
  <si>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</si>
  <si>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</si>
  <si>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</si>
  <si>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</si>
  <si>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</si>
  <si>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</si>
  <si>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</si>
  <si>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</si>
  <si>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</si>
  <si>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</si>
  <si>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</si>
  <si>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</si>
  <si>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</si>
  <si>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</si>
  <si>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</si>
  <si>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</si>
  <si>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</si>
  <si>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</si>
  <si>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</si>
  <si>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</si>
  <si>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</si>
  <si>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</si>
  <si>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</si>
  <si>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</si>
  <si>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</si>
  <si>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</si>
  <si>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</si>
  <si>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</si>
  <si>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</si>
  <si>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</si>
  <si>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</si>
  <si>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</si>
  <si>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</si>
  <si>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</si>
  <si>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</si>
  <si>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</si>
  <si>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</si>
  <si>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</si>
  <si>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</si>
  <si>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</si>
  <si>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</si>
  <si>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</si>
  <si>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</si>
  <si>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</si>
  <si>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</si>
  <si>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</si>
  <si>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</si>
  <si>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</si>
  <si>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</si>
  <si>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</si>
  <si>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</si>
  <si>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</si>
  <si>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</si>
  <si>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</si>
  <si>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</si>
  <si>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</si>
  <si>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</si>
  <si>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</si>
  <si>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</si>
  <si>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</si>
  <si>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</si>
  <si>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</si>
  <si>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</si>
  <si>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</si>
  <si>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</si>
  <si>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</si>
  <si>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</si>
  <si>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</si>
  <si>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</si>
  <si>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</si>
  <si>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</si>
  <si>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</si>
  <si>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</si>
  <si>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</si>
  <si>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</si>
  <si>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</si>
  <si>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</si>
  <si>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</si>
  <si>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</si>
  <si>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</si>
  <si>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</si>
  <si>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</si>
  <si>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</si>
  <si>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</si>
  <si>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</si>
  <si>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План на           січень - вересень   з урахуванням змін, 
тис. грн.</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</si>
  <si>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</si>
  <si>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сентябрь с учетом изменений, тыс. грн.</t>
  </si>
  <si>
    <t>в 2.5 р.б.</t>
  </si>
  <si>
    <t>в 6.4 р.б.</t>
  </si>
  <si>
    <t>в 8.7 р.б.</t>
  </si>
  <si>
    <t>в 18.9 р.б.</t>
  </si>
  <si>
    <t>в 19.6 р.б.</t>
  </si>
  <si>
    <t xml:space="preserve">Поступило          с 01 января
по 22 сентября,
тыс. грн. </t>
  </si>
  <si>
    <t xml:space="preserve">Надійшло з
 01 січня по 
22 вересня            тис. грн. </t>
  </si>
  <si>
    <t>в 2.6 р.б.</t>
  </si>
  <si>
    <t>в 2.4 р.б.</t>
  </si>
  <si>
    <t>в 5 р.б.</t>
  </si>
  <si>
    <t>в 3.7 р.б.</t>
  </si>
  <si>
    <t>в 2.3 р.б.</t>
  </si>
  <si>
    <t>в 3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</si>
</sst>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49">
      <selection activeCell="G52" sqref="G52"/>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102</v>
      </c>
      <c r="D4" s="74" t="s">
        <v>111</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1218055</v>
      </c>
      <c r="C7" s="45">
        <v>915583</v>
      </c>
      <c r="D7" s="46">
        <v>914458.308</v>
      </c>
      <c r="E7" s="47">
        <f>D7/B7*100</f>
        <v>75.07528871848972</v>
      </c>
      <c r="F7" s="48">
        <f>D7/C7*100</f>
        <v>99.87716110936965</v>
      </c>
    </row>
    <row r="8" spans="1:6" ht="18" customHeight="1">
      <c r="A8" s="57" t="s">
        <v>62</v>
      </c>
      <c r="B8" s="49">
        <v>2140</v>
      </c>
      <c r="C8" s="45">
        <v>1776.6</v>
      </c>
      <c r="D8" s="46">
        <v>2052.871</v>
      </c>
      <c r="E8" s="47">
        <f aca="true" t="shared" si="0" ref="E8:E53">D8/B8*100</f>
        <v>95.92855140186917</v>
      </c>
      <c r="F8" s="48">
        <f aca="true" t="shared" si="1" ref="F8:F53">D8/C8*100</f>
        <v>115.55054598671622</v>
      </c>
    </row>
    <row r="9" spans="1:6" ht="18.75" customHeight="1">
      <c r="A9" s="56" t="s">
        <v>86</v>
      </c>
      <c r="B9" s="49">
        <v>195600</v>
      </c>
      <c r="C9" s="45">
        <v>139644.1</v>
      </c>
      <c r="D9" s="46">
        <v>116005.11</v>
      </c>
      <c r="E9" s="47">
        <f t="shared" si="0"/>
        <v>59.30731595092025</v>
      </c>
      <c r="F9" s="48">
        <f t="shared" si="1"/>
        <v>83.07197368166646</v>
      </c>
    </row>
    <row r="10" spans="1:6" ht="15">
      <c r="A10" s="57" t="s">
        <v>54</v>
      </c>
      <c r="B10" s="50">
        <f>B11+B15+B17</f>
        <v>537438</v>
      </c>
      <c r="C10" s="50">
        <f>C11+C15+C17</f>
        <v>408176.88</v>
      </c>
      <c r="D10" s="50">
        <f>D11+D15+D16+D17</f>
        <v>411850.489</v>
      </c>
      <c r="E10" s="47">
        <f t="shared" si="0"/>
        <v>76.63218622427145</v>
      </c>
      <c r="F10" s="48">
        <f t="shared" si="1"/>
        <v>100.90000418446041</v>
      </c>
    </row>
    <row r="11" spans="1:6" s="12" customFormat="1" ht="15">
      <c r="A11" s="51" t="s">
        <v>29</v>
      </c>
      <c r="B11" s="52">
        <f>SUM(B12:B14)</f>
        <v>306758</v>
      </c>
      <c r="C11" s="53">
        <f>C12+C13+C14</f>
        <v>232703.58</v>
      </c>
      <c r="D11" s="53">
        <f>D12+D13+D14</f>
        <v>219609.17399999997</v>
      </c>
      <c r="E11" s="47">
        <f t="shared" si="0"/>
        <v>71.59036569543417</v>
      </c>
      <c r="F11" s="48">
        <f t="shared" si="1"/>
        <v>94.3729245592182</v>
      </c>
    </row>
    <row r="12" spans="1:6" s="12" customFormat="1" ht="33" customHeight="1">
      <c r="A12" s="51" t="s">
        <v>56</v>
      </c>
      <c r="B12" s="52">
        <v>24108</v>
      </c>
      <c r="C12" s="53">
        <v>17755</v>
      </c>
      <c r="D12" s="54">
        <v>20108.463</v>
      </c>
      <c r="E12" s="47">
        <f t="shared" si="0"/>
        <v>83.40991786958686</v>
      </c>
      <c r="F12" s="48">
        <f t="shared" si="1"/>
        <v>113.25521261616447</v>
      </c>
    </row>
    <row r="13" spans="1:6" s="12" customFormat="1" ht="15">
      <c r="A13" s="51" t="s">
        <v>30</v>
      </c>
      <c r="B13" s="52">
        <v>280700</v>
      </c>
      <c r="C13" s="53">
        <v>213323.58</v>
      </c>
      <c r="D13" s="54">
        <v>196749.985</v>
      </c>
      <c r="E13" s="47">
        <f t="shared" si="0"/>
        <v>70.09262023512647</v>
      </c>
      <c r="F13" s="48">
        <f t="shared" si="1"/>
        <v>92.23077214436397</v>
      </c>
    </row>
    <row r="14" spans="1:6" s="12" customFormat="1" ht="15.75" customHeight="1">
      <c r="A14" s="51" t="s">
        <v>31</v>
      </c>
      <c r="B14" s="52">
        <v>1950</v>
      </c>
      <c r="C14" s="53">
        <v>1625</v>
      </c>
      <c r="D14" s="84">
        <v>2750.726</v>
      </c>
      <c r="E14" s="47">
        <f t="shared" si="0"/>
        <v>141.0628717948718</v>
      </c>
      <c r="F14" s="48">
        <f t="shared" si="1"/>
        <v>169.27544615384616</v>
      </c>
    </row>
    <row r="15" spans="1:6" s="12" customFormat="1" ht="18.75" customHeight="1">
      <c r="A15" s="55" t="s">
        <v>32</v>
      </c>
      <c r="B15" s="52">
        <v>250</v>
      </c>
      <c r="C15" s="53">
        <v>173.3</v>
      </c>
      <c r="D15" s="54">
        <v>251.352</v>
      </c>
      <c r="E15" s="47">
        <f t="shared" si="0"/>
        <v>100.5408</v>
      </c>
      <c r="F15" s="48">
        <f t="shared" si="1"/>
        <v>145.03866128101558</v>
      </c>
    </row>
    <row r="16" spans="1:6" s="12" customFormat="1" ht="54" customHeight="1">
      <c r="A16" s="55" t="s">
        <v>64</v>
      </c>
      <c r="B16" s="52"/>
      <c r="C16" s="53"/>
      <c r="D16" s="54">
        <v>-124.047</v>
      </c>
      <c r="E16" s="47"/>
      <c r="F16" s="48"/>
    </row>
    <row r="17" spans="1:6" s="12" customFormat="1" ht="18" customHeight="1">
      <c r="A17" s="55" t="s">
        <v>33</v>
      </c>
      <c r="B17" s="52">
        <v>230430</v>
      </c>
      <c r="C17" s="53">
        <v>175300</v>
      </c>
      <c r="D17" s="54">
        <v>192114.01</v>
      </c>
      <c r="E17" s="47">
        <f t="shared" si="0"/>
        <v>83.3719611161741</v>
      </c>
      <c r="F17" s="48">
        <f t="shared" si="1"/>
        <v>109.59156303479749</v>
      </c>
    </row>
    <row r="18" spans="1:6" ht="20.25" customHeight="1">
      <c r="A18" s="56" t="s">
        <v>35</v>
      </c>
      <c r="B18" s="49">
        <v>150</v>
      </c>
      <c r="C18" s="45">
        <v>111</v>
      </c>
      <c r="D18" s="44">
        <v>553.91</v>
      </c>
      <c r="E18" s="82" t="s">
        <v>115</v>
      </c>
      <c r="F18" s="48" t="s">
        <v>114</v>
      </c>
    </row>
    <row r="19" spans="1:6" ht="34.5" customHeight="1">
      <c r="A19" s="56" t="s">
        <v>76</v>
      </c>
      <c r="B19" s="49">
        <v>20500</v>
      </c>
      <c r="C19" s="45">
        <v>14336</v>
      </c>
      <c r="D19" s="46">
        <v>18064.283</v>
      </c>
      <c r="E19" s="47">
        <f t="shared" si="0"/>
        <v>88.11845365853658</v>
      </c>
      <c r="F19" s="48">
        <f t="shared" si="1"/>
        <v>126.00643833705357</v>
      </c>
    </row>
    <row r="20" spans="1:6" ht="69" customHeight="1">
      <c r="A20" s="56" t="s">
        <v>36</v>
      </c>
      <c r="B20" s="49">
        <v>10500</v>
      </c>
      <c r="C20" s="45">
        <v>7875</v>
      </c>
      <c r="D20" s="46">
        <v>7051.431</v>
      </c>
      <c r="E20" s="47">
        <f t="shared" si="0"/>
        <v>67.15648571428571</v>
      </c>
      <c r="F20" s="48">
        <f t="shared" si="1"/>
        <v>89.54198095238095</v>
      </c>
    </row>
    <row r="21" spans="1:6" ht="16.5" customHeight="1">
      <c r="A21" s="56" t="s">
        <v>37</v>
      </c>
      <c r="B21" s="49">
        <v>300</v>
      </c>
      <c r="C21" s="45">
        <v>216</v>
      </c>
      <c r="D21" s="46">
        <v>388.047</v>
      </c>
      <c r="E21" s="47">
        <f t="shared" si="0"/>
        <v>129.349</v>
      </c>
      <c r="F21" s="48">
        <f t="shared" si="1"/>
        <v>179.6513888888889</v>
      </c>
    </row>
    <row r="22" spans="1:6" ht="33.75" customHeight="1">
      <c r="A22" s="56" t="s">
        <v>84</v>
      </c>
      <c r="B22" s="49">
        <v>9000</v>
      </c>
      <c r="C22" s="45">
        <v>9000</v>
      </c>
      <c r="D22" s="46">
        <v>21437.26</v>
      </c>
      <c r="E22" s="82" t="s">
        <v>113</v>
      </c>
      <c r="F22" s="48" t="s">
        <v>113</v>
      </c>
    </row>
    <row r="23" spans="1:6" ht="22.5" customHeight="1">
      <c r="A23" s="57" t="s">
        <v>38</v>
      </c>
      <c r="B23" s="49">
        <v>3100</v>
      </c>
      <c r="C23" s="45">
        <v>2320</v>
      </c>
      <c r="D23" s="44">
        <v>6088.3</v>
      </c>
      <c r="E23" s="47">
        <f t="shared" si="0"/>
        <v>196.3967741935484</v>
      </c>
      <c r="F23" s="48" t="s">
        <v>112</v>
      </c>
    </row>
    <row r="24" spans="1:6" s="10" customFormat="1" ht="21.75" customHeight="1">
      <c r="A24" s="58" t="s">
        <v>39</v>
      </c>
      <c r="B24" s="59">
        <f>B7+B8+B9+B10++B18+B19+B20+B21+B23+B22</f>
        <v>1996783</v>
      </c>
      <c r="C24" s="59">
        <f>C7+C8+C9+C10++C18+C19+C20+C21+C23+C22</f>
        <v>1499038.58</v>
      </c>
      <c r="D24" s="59">
        <f>D7+D8+D9+D10+D18+D19+D20+D21+D22+D23</f>
        <v>1497950.009</v>
      </c>
      <c r="E24" s="88">
        <f t="shared" si="0"/>
        <v>75.018167171896</v>
      </c>
      <c r="F24" s="89">
        <f t="shared" si="1"/>
        <v>99.9273820557707</v>
      </c>
    </row>
    <row r="25" spans="1:6" ht="23.25" customHeight="1">
      <c r="A25" s="57" t="s">
        <v>40</v>
      </c>
      <c r="B25" s="52">
        <f>B26+B27+B28+B29+B30+B31+B33+B35+B36+B34+B32+B37</f>
        <v>1783915.2359999998</v>
      </c>
      <c r="C25" s="53">
        <f>SUM(C26:C37)</f>
        <v>1403703.1099999996</v>
      </c>
      <c r="D25" s="53">
        <f>SUM(D26:D36)</f>
        <v>1374839.3989999997</v>
      </c>
      <c r="E25" s="47">
        <f t="shared" si="0"/>
        <v>77.06865053088205</v>
      </c>
      <c r="F25" s="48">
        <f t="shared" si="1"/>
        <v>97.94374531235455</v>
      </c>
    </row>
    <row r="26" spans="1:6" ht="132.75" customHeight="1">
      <c r="A26" s="78" t="s">
        <v>41</v>
      </c>
      <c r="B26" s="52">
        <v>521582.3</v>
      </c>
      <c r="C26" s="60">
        <v>384012.466</v>
      </c>
      <c r="D26" s="61">
        <v>376172.338</v>
      </c>
      <c r="E26" s="47">
        <f t="shared" si="0"/>
        <v>72.121377201642</v>
      </c>
      <c r="F26" s="48">
        <f t="shared" si="1"/>
        <v>97.95836627866137</v>
      </c>
    </row>
    <row r="27" spans="1:6" ht="146.25" customHeight="1">
      <c r="A27" s="78" t="s">
        <v>42</v>
      </c>
      <c r="B27" s="52">
        <v>419399.1</v>
      </c>
      <c r="C27" s="60">
        <v>380976.855</v>
      </c>
      <c r="D27" s="61">
        <v>370606.621</v>
      </c>
      <c r="E27" s="47">
        <f t="shared" si="0"/>
        <v>88.36609830588573</v>
      </c>
      <c r="F27" s="48">
        <f t="shared" si="1"/>
        <v>97.27798844893084</v>
      </c>
    </row>
    <row r="28" spans="1:6" ht="85.5" customHeight="1">
      <c r="A28" s="78" t="s">
        <v>43</v>
      </c>
      <c r="B28" s="52">
        <v>890.5</v>
      </c>
      <c r="C28" s="53">
        <v>667.8</v>
      </c>
      <c r="D28" s="61">
        <v>667.8</v>
      </c>
      <c r="E28" s="47">
        <f t="shared" si="0"/>
        <v>74.99157776530039</v>
      </c>
      <c r="F28" s="48">
        <f t="shared" si="1"/>
        <v>100</v>
      </c>
    </row>
    <row r="29" spans="1:6" ht="71.25" customHeight="1">
      <c r="A29" s="78" t="s">
        <v>87</v>
      </c>
      <c r="B29" s="52">
        <v>9986.6</v>
      </c>
      <c r="C29" s="53">
        <v>6416.9</v>
      </c>
      <c r="D29" s="61">
        <v>6416.9</v>
      </c>
      <c r="E29" s="47">
        <f t="shared" si="0"/>
        <v>64.25510183646085</v>
      </c>
      <c r="F29" s="48">
        <f t="shared" si="1"/>
        <v>100</v>
      </c>
    </row>
    <row r="30" spans="1:6" ht="36" customHeight="1">
      <c r="A30" s="78" t="s">
        <v>44</v>
      </c>
      <c r="B30" s="52">
        <v>375497</v>
      </c>
      <c r="C30" s="53">
        <v>287226.3</v>
      </c>
      <c r="D30" s="61">
        <v>287226.3</v>
      </c>
      <c r="E30" s="47">
        <f t="shared" si="0"/>
        <v>76.49230220214808</v>
      </c>
      <c r="F30" s="48">
        <f t="shared" si="1"/>
        <v>100</v>
      </c>
    </row>
    <row r="31" spans="1:6" ht="33.75" customHeight="1">
      <c r="A31" s="78" t="s">
        <v>45</v>
      </c>
      <c r="B31" s="52">
        <v>421623.7</v>
      </c>
      <c r="C31" s="53">
        <v>314353.328</v>
      </c>
      <c r="D31" s="61">
        <v>314322.18</v>
      </c>
      <c r="E31" s="47">
        <f t="shared" si="0"/>
        <v>74.55040596626802</v>
      </c>
      <c r="F31" s="48">
        <f t="shared" si="1"/>
        <v>99.99009140440849</v>
      </c>
    </row>
    <row r="32" spans="1:6" ht="69" customHeight="1">
      <c r="A32" s="78" t="s">
        <v>92</v>
      </c>
      <c r="B32" s="52">
        <v>8786.275</v>
      </c>
      <c r="C32" s="53">
        <v>8786.275</v>
      </c>
      <c r="D32" s="61">
        <v>8786.275</v>
      </c>
      <c r="E32" s="47">
        <f t="shared" si="0"/>
        <v>100</v>
      </c>
      <c r="F32" s="48">
        <f t="shared" si="1"/>
        <v>100</v>
      </c>
    </row>
    <row r="33" spans="1:6" ht="19.5" customHeight="1">
      <c r="A33" s="79" t="s">
        <v>46</v>
      </c>
      <c r="B33" s="52">
        <v>6634.15</v>
      </c>
      <c r="C33" s="60">
        <v>5339.481</v>
      </c>
      <c r="D33" s="61">
        <v>4982.944</v>
      </c>
      <c r="E33" s="47">
        <f t="shared" si="0"/>
        <v>75.11051151993851</v>
      </c>
      <c r="F33" s="48">
        <f t="shared" si="1"/>
        <v>93.3226281730378</v>
      </c>
    </row>
    <row r="34" spans="1:6" ht="69" customHeight="1">
      <c r="A34" s="86" t="s">
        <v>90</v>
      </c>
      <c r="B34" s="52">
        <v>4457.487</v>
      </c>
      <c r="C34" s="60">
        <v>1916.981</v>
      </c>
      <c r="D34" s="61">
        <v>1916.981</v>
      </c>
      <c r="E34" s="47">
        <f t="shared" si="0"/>
        <v>43.00586855329023</v>
      </c>
      <c r="F34" s="48">
        <f t="shared" si="1"/>
        <v>100</v>
      </c>
    </row>
    <row r="35" spans="1:6" ht="225" customHeight="1">
      <c r="A35" s="80" t="s">
        <v>78</v>
      </c>
      <c r="B35" s="52">
        <v>4218.1</v>
      </c>
      <c r="C35" s="53">
        <v>3166.7</v>
      </c>
      <c r="D35" s="61">
        <v>2855.736</v>
      </c>
      <c r="E35" s="47">
        <f t="shared" si="0"/>
        <v>67.70195111543111</v>
      </c>
      <c r="F35" s="48">
        <f t="shared" si="1"/>
        <v>90.18018757697287</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3780698.2359999996</v>
      </c>
      <c r="C38" s="62">
        <f>C24+C25</f>
        <v>2902741.6899999995</v>
      </c>
      <c r="D38" s="63">
        <f>D24+D25</f>
        <v>2872789.408</v>
      </c>
      <c r="E38" s="88">
        <f t="shared" si="0"/>
        <v>75.98568382541494</v>
      </c>
      <c r="F38" s="89">
        <f t="shared" si="1"/>
        <v>98.9681382224541</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477.77</v>
      </c>
      <c r="D42" s="64">
        <v>708.175</v>
      </c>
      <c r="E42" s="47">
        <f t="shared" si="0"/>
        <v>114.22177419354837</v>
      </c>
      <c r="F42" s="48">
        <f t="shared" si="1"/>
        <v>148.2250873851435</v>
      </c>
    </row>
    <row r="43" spans="1:6" ht="82.5" customHeight="1">
      <c r="A43" s="56" t="s">
        <v>49</v>
      </c>
      <c r="B43" s="49">
        <v>300</v>
      </c>
      <c r="C43" s="109">
        <v>240.8</v>
      </c>
      <c r="D43" s="49">
        <v>363.645</v>
      </c>
      <c r="E43" s="47">
        <f t="shared" si="0"/>
        <v>121.21499999999999</v>
      </c>
      <c r="F43" s="48">
        <f t="shared" si="1"/>
        <v>151.01536544850498</v>
      </c>
    </row>
    <row r="44" spans="1:6" s="15" customFormat="1" ht="76.5" customHeight="1">
      <c r="A44" s="110" t="s">
        <v>59</v>
      </c>
      <c r="B44" s="49">
        <v>71.74</v>
      </c>
      <c r="C44" s="109">
        <v>50</v>
      </c>
      <c r="D44" s="49">
        <v>127.564</v>
      </c>
      <c r="E44" s="47">
        <f t="shared" si="0"/>
        <v>177.8143295232785</v>
      </c>
      <c r="F44" s="48" t="s">
        <v>105</v>
      </c>
    </row>
    <row r="45" spans="1:6" s="14" customFormat="1" ht="48" customHeight="1">
      <c r="A45" s="56" t="s">
        <v>50</v>
      </c>
      <c r="B45" s="49">
        <v>500</v>
      </c>
      <c r="C45" s="109">
        <v>365</v>
      </c>
      <c r="D45" s="49">
        <v>3194.694</v>
      </c>
      <c r="E45" s="82" t="s">
        <v>106</v>
      </c>
      <c r="F45" s="48" t="s">
        <v>107</v>
      </c>
    </row>
    <row r="46" spans="1:6" s="21" customFormat="1" ht="39" customHeight="1">
      <c r="A46" s="111" t="s">
        <v>65</v>
      </c>
      <c r="B46" s="49">
        <v>2000</v>
      </c>
      <c r="C46" s="109">
        <v>1400</v>
      </c>
      <c r="D46" s="49"/>
      <c r="E46" s="47"/>
      <c r="F46" s="48"/>
    </row>
    <row r="47" spans="1:6" ht="17.25" customHeight="1">
      <c r="A47" s="56" t="s">
        <v>68</v>
      </c>
      <c r="B47" s="83">
        <v>500</v>
      </c>
      <c r="C47" s="65">
        <v>480</v>
      </c>
      <c r="D47" s="65">
        <v>9432.931</v>
      </c>
      <c r="E47" s="82" t="s">
        <v>108</v>
      </c>
      <c r="F47" s="48" t="s">
        <v>109</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102798.30900000001</v>
      </c>
      <c r="D50" s="59">
        <f>SUM(D40:D48)</f>
        <v>34650.024000000005</v>
      </c>
      <c r="E50" s="88">
        <f t="shared" si="0"/>
        <v>33.389091954064085</v>
      </c>
      <c r="F50" s="89">
        <f t="shared" si="1"/>
        <v>33.70680348448145</v>
      </c>
    </row>
    <row r="51" spans="1:6" s="87" customFormat="1" ht="21" customHeight="1">
      <c r="A51" s="81" t="s">
        <v>52</v>
      </c>
      <c r="B51" s="59">
        <f>B38+B50</f>
        <v>3884474.7149999994</v>
      </c>
      <c r="C51" s="59">
        <f>C38+C50</f>
        <v>3005539.9989999994</v>
      </c>
      <c r="D51" s="59">
        <f>D38+D50</f>
        <v>2907439.432</v>
      </c>
      <c r="E51" s="88">
        <f t="shared" si="0"/>
        <v>74.84768586014597</v>
      </c>
      <c r="F51" s="89">
        <f t="shared" si="1"/>
        <v>96.7360086030251</v>
      </c>
    </row>
    <row r="52" spans="1:6" s="108" customFormat="1" ht="48" customHeight="1">
      <c r="A52" s="115" t="s">
        <v>58</v>
      </c>
      <c r="B52" s="116">
        <v>705.5</v>
      </c>
      <c r="C52" s="45">
        <v>529.125</v>
      </c>
      <c r="D52" s="45">
        <v>1604.688</v>
      </c>
      <c r="E52" s="82" t="s">
        <v>116</v>
      </c>
      <c r="F52" s="117" t="s">
        <v>117</v>
      </c>
    </row>
    <row r="53" spans="1:6" s="10" customFormat="1" ht="15">
      <c r="A53" s="58" t="s">
        <v>53</v>
      </c>
      <c r="B53" s="59">
        <f>B51+B52</f>
        <v>3885180.2149999994</v>
      </c>
      <c r="C53" s="66">
        <f>C51+C52</f>
        <v>3006069.1239999994</v>
      </c>
      <c r="D53" s="59">
        <f>D51+D52</f>
        <v>2909044.12</v>
      </c>
      <c r="E53" s="88">
        <f t="shared" si="0"/>
        <v>74.87539725361235</v>
      </c>
      <c r="F53" s="89">
        <f t="shared" si="1"/>
        <v>96.77236284337688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1">
      <selection activeCell="G52" sqref="G52"/>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103</v>
      </c>
      <c r="B2" s="119"/>
      <c r="C2" s="119"/>
      <c r="D2" s="119"/>
      <c r="E2" s="119"/>
      <c r="F2" s="119"/>
    </row>
    <row r="3" spans="1:6" ht="29.25" customHeight="1">
      <c r="A3" s="26"/>
      <c r="B3" s="26"/>
      <c r="C3" s="27"/>
      <c r="D3" s="28"/>
      <c r="E3" s="28"/>
      <c r="F3" s="29"/>
    </row>
    <row r="4" spans="1:6" ht="98.25" customHeight="1">
      <c r="A4" s="30" t="s">
        <v>11</v>
      </c>
      <c r="B4" s="31" t="s">
        <v>67</v>
      </c>
      <c r="C4" s="32" t="s">
        <v>104</v>
      </c>
      <c r="D4" s="30" t="s">
        <v>110</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1218055</v>
      </c>
      <c r="C7" s="45">
        <v>915583</v>
      </c>
      <c r="D7" s="46">
        <v>914458.308</v>
      </c>
      <c r="E7" s="47">
        <f>D7/B7*100</f>
        <v>75.07528871848972</v>
      </c>
      <c r="F7" s="48">
        <f>D7/C7*100</f>
        <v>99.87716110936965</v>
      </c>
    </row>
    <row r="8" spans="1:6" ht="18.75" customHeight="1">
      <c r="A8" s="90" t="s">
        <v>1</v>
      </c>
      <c r="B8" s="49">
        <v>2140</v>
      </c>
      <c r="C8" s="45">
        <v>1776.6</v>
      </c>
      <c r="D8" s="46">
        <v>2052.871</v>
      </c>
      <c r="E8" s="47">
        <f aca="true" t="shared" si="0" ref="E8:E48">D8/B8*100</f>
        <v>95.92855140186917</v>
      </c>
      <c r="F8" s="48">
        <f aca="true" t="shared" si="1" ref="F8:F48">D8/C8*100</f>
        <v>115.55054598671622</v>
      </c>
    </row>
    <row r="9" spans="1:6" ht="18.75" customHeight="1">
      <c r="A9" s="91" t="s">
        <v>89</v>
      </c>
      <c r="B9" s="49">
        <v>195600</v>
      </c>
      <c r="C9" s="45">
        <v>139644.1</v>
      </c>
      <c r="D9" s="46">
        <v>116005.11</v>
      </c>
      <c r="E9" s="47">
        <f t="shared" si="0"/>
        <v>59.30731595092025</v>
      </c>
      <c r="F9" s="48">
        <f t="shared" si="1"/>
        <v>83.07197368166646</v>
      </c>
    </row>
    <row r="10" spans="1:6" s="3" customFormat="1" ht="17.25" customHeight="1">
      <c r="A10" s="90" t="s">
        <v>55</v>
      </c>
      <c r="B10" s="50">
        <f>B11+B15+B17</f>
        <v>537438</v>
      </c>
      <c r="C10" s="50">
        <f>C11+C15+C17</f>
        <v>408176.88</v>
      </c>
      <c r="D10" s="50">
        <f>D11+D15+D16+D17</f>
        <v>411850.489</v>
      </c>
      <c r="E10" s="47">
        <f t="shared" si="0"/>
        <v>76.63218622427145</v>
      </c>
      <c r="F10" s="48">
        <f t="shared" si="1"/>
        <v>100.90000418446041</v>
      </c>
    </row>
    <row r="11" spans="1:6" s="13" customFormat="1" ht="15">
      <c r="A11" s="92" t="s">
        <v>60</v>
      </c>
      <c r="B11" s="52">
        <f>SUM(B12:B14)</f>
        <v>306758</v>
      </c>
      <c r="C11" s="53">
        <f>C12+C13+C14</f>
        <v>232703.58</v>
      </c>
      <c r="D11" s="53">
        <f>D12+D13+D14</f>
        <v>219609.17399999997</v>
      </c>
      <c r="E11" s="47">
        <f t="shared" si="0"/>
        <v>71.59036569543417</v>
      </c>
      <c r="F11" s="48">
        <f t="shared" si="1"/>
        <v>94.3729245592182</v>
      </c>
    </row>
    <row r="12" spans="1:6" s="13" customFormat="1" ht="33" customHeight="1">
      <c r="A12" s="93" t="s">
        <v>24</v>
      </c>
      <c r="B12" s="52">
        <v>24108</v>
      </c>
      <c r="C12" s="53">
        <v>17755</v>
      </c>
      <c r="D12" s="54">
        <v>20108.463</v>
      </c>
      <c r="E12" s="47">
        <f t="shared" si="0"/>
        <v>83.40991786958686</v>
      </c>
      <c r="F12" s="48">
        <f t="shared" si="1"/>
        <v>113.25521261616447</v>
      </c>
    </row>
    <row r="13" spans="1:6" s="13" customFormat="1" ht="15">
      <c r="A13" s="94" t="s">
        <v>79</v>
      </c>
      <c r="B13" s="52">
        <v>280700</v>
      </c>
      <c r="C13" s="53">
        <v>213323.58</v>
      </c>
      <c r="D13" s="54">
        <v>196749.985</v>
      </c>
      <c r="E13" s="47">
        <f t="shared" si="0"/>
        <v>70.09262023512647</v>
      </c>
      <c r="F13" s="48">
        <f t="shared" si="1"/>
        <v>92.23077214436397</v>
      </c>
    </row>
    <row r="14" spans="1:6" s="13" customFormat="1" ht="15">
      <c r="A14" s="92" t="s">
        <v>18</v>
      </c>
      <c r="B14" s="52">
        <v>1950</v>
      </c>
      <c r="C14" s="53">
        <v>1625</v>
      </c>
      <c r="D14" s="84">
        <v>2750.726</v>
      </c>
      <c r="E14" s="47">
        <f t="shared" si="0"/>
        <v>141.0628717948718</v>
      </c>
      <c r="F14" s="48">
        <f t="shared" si="1"/>
        <v>169.27544615384616</v>
      </c>
    </row>
    <row r="15" spans="1:6" s="13" customFormat="1" ht="18" customHeight="1">
      <c r="A15" s="95" t="s">
        <v>2</v>
      </c>
      <c r="B15" s="52">
        <v>250</v>
      </c>
      <c r="C15" s="53">
        <v>173.3</v>
      </c>
      <c r="D15" s="54">
        <v>251.352</v>
      </c>
      <c r="E15" s="47">
        <f t="shared" si="0"/>
        <v>100.5408</v>
      </c>
      <c r="F15" s="48">
        <f t="shared" si="1"/>
        <v>145.03866128101558</v>
      </c>
    </row>
    <row r="16" spans="1:6" s="13" customFormat="1" ht="54" customHeight="1">
      <c r="A16" s="95" t="s">
        <v>63</v>
      </c>
      <c r="B16" s="52"/>
      <c r="C16" s="53"/>
      <c r="D16" s="54">
        <v>-124.047</v>
      </c>
      <c r="E16" s="47"/>
      <c r="F16" s="48"/>
    </row>
    <row r="17" spans="1:6" s="13" customFormat="1" ht="15">
      <c r="A17" s="95" t="s">
        <v>20</v>
      </c>
      <c r="B17" s="52">
        <v>230430</v>
      </c>
      <c r="C17" s="53">
        <v>175300</v>
      </c>
      <c r="D17" s="54">
        <v>192114.01</v>
      </c>
      <c r="E17" s="47">
        <f t="shared" si="0"/>
        <v>83.3719611161741</v>
      </c>
      <c r="F17" s="48">
        <f t="shared" si="1"/>
        <v>109.59156303479749</v>
      </c>
    </row>
    <row r="18" spans="1:6" ht="17.25" customHeight="1">
      <c r="A18" s="90" t="s">
        <v>12</v>
      </c>
      <c r="B18" s="49">
        <v>150</v>
      </c>
      <c r="C18" s="45">
        <v>111</v>
      </c>
      <c r="D18" s="44">
        <v>553.91</v>
      </c>
      <c r="E18" s="82" t="s">
        <v>115</v>
      </c>
      <c r="F18" s="48" t="s">
        <v>114</v>
      </c>
    </row>
    <row r="19" spans="1:6" ht="34.5" customHeight="1">
      <c r="A19" s="96" t="s">
        <v>77</v>
      </c>
      <c r="B19" s="49">
        <v>20500</v>
      </c>
      <c r="C19" s="45">
        <v>14336</v>
      </c>
      <c r="D19" s="46">
        <v>18064.283</v>
      </c>
      <c r="E19" s="47">
        <f t="shared" si="0"/>
        <v>88.11845365853658</v>
      </c>
      <c r="F19" s="48">
        <f t="shared" si="1"/>
        <v>126.00643833705357</v>
      </c>
    </row>
    <row r="20" spans="1:6" ht="78" customHeight="1">
      <c r="A20" s="96" t="s">
        <v>25</v>
      </c>
      <c r="B20" s="49">
        <v>10500</v>
      </c>
      <c r="C20" s="45">
        <v>7875</v>
      </c>
      <c r="D20" s="46">
        <v>7051.431</v>
      </c>
      <c r="E20" s="47">
        <f t="shared" si="0"/>
        <v>67.15648571428571</v>
      </c>
      <c r="F20" s="48">
        <f t="shared" si="1"/>
        <v>89.54198095238095</v>
      </c>
    </row>
    <row r="21" spans="1:6" ht="21" customHeight="1">
      <c r="A21" s="96" t="s">
        <v>3</v>
      </c>
      <c r="B21" s="49">
        <v>300</v>
      </c>
      <c r="C21" s="45">
        <v>216</v>
      </c>
      <c r="D21" s="46">
        <v>388.047</v>
      </c>
      <c r="E21" s="47">
        <f t="shared" si="0"/>
        <v>129.349</v>
      </c>
      <c r="F21" s="48">
        <f t="shared" si="1"/>
        <v>179.6513888888889</v>
      </c>
    </row>
    <row r="22" spans="1:6" ht="35.25" customHeight="1">
      <c r="A22" s="96" t="s">
        <v>83</v>
      </c>
      <c r="B22" s="49">
        <v>9000</v>
      </c>
      <c r="C22" s="45">
        <v>9000</v>
      </c>
      <c r="D22" s="46">
        <v>21437.26</v>
      </c>
      <c r="E22" s="82" t="s">
        <v>113</v>
      </c>
      <c r="F22" s="48" t="s">
        <v>113</v>
      </c>
    </row>
    <row r="23" spans="1:6" ht="15" customHeight="1">
      <c r="A23" s="97" t="s">
        <v>19</v>
      </c>
      <c r="B23" s="49">
        <v>3100</v>
      </c>
      <c r="C23" s="45">
        <v>2320</v>
      </c>
      <c r="D23" s="44">
        <v>6088.3</v>
      </c>
      <c r="E23" s="47">
        <f t="shared" si="0"/>
        <v>196.3967741935484</v>
      </c>
      <c r="F23" s="48" t="s">
        <v>112</v>
      </c>
    </row>
    <row r="24" spans="1:6" s="2" customFormat="1" ht="16.5" customHeight="1">
      <c r="A24" s="98" t="s">
        <v>13</v>
      </c>
      <c r="B24" s="59">
        <f>B7+B8+B9+B10++B18+B19+B20+B21+B23+B22</f>
        <v>1996783</v>
      </c>
      <c r="C24" s="59">
        <f>C7+C8+C9+C10++C18+C19+C20+C21+C23+C22</f>
        <v>1499038.58</v>
      </c>
      <c r="D24" s="59">
        <f>D7+D8+D9+D10+D18+D19+D20+D21+D22+D23</f>
        <v>1497950.009</v>
      </c>
      <c r="E24" s="88">
        <f t="shared" si="0"/>
        <v>75.018167171896</v>
      </c>
      <c r="F24" s="89">
        <f t="shared" si="1"/>
        <v>99.9273820557707</v>
      </c>
    </row>
    <row r="25" spans="1:6" s="2" customFormat="1" ht="15" customHeight="1">
      <c r="A25" s="97" t="s">
        <v>61</v>
      </c>
      <c r="B25" s="52">
        <f>B26+B27+B28+B29+B30+B31+B33+B35+B36+B34+B32+B37</f>
        <v>1783915.2359999998</v>
      </c>
      <c r="C25" s="53">
        <f>SUM(C26:C37)</f>
        <v>1403703.1099999996</v>
      </c>
      <c r="D25" s="53">
        <f>SUM(D26:D36)</f>
        <v>1374839.3989999997</v>
      </c>
      <c r="E25" s="47">
        <f t="shared" si="0"/>
        <v>77.06865053088205</v>
      </c>
      <c r="F25" s="48">
        <f t="shared" si="1"/>
        <v>97.94374531235455</v>
      </c>
    </row>
    <row r="26" spans="1:6" s="2" customFormat="1" ht="129" customHeight="1">
      <c r="A26" s="99" t="s">
        <v>21</v>
      </c>
      <c r="B26" s="52">
        <v>521582.3</v>
      </c>
      <c r="C26" s="60">
        <v>384012.466</v>
      </c>
      <c r="D26" s="61">
        <v>376172.338</v>
      </c>
      <c r="E26" s="47">
        <f t="shared" si="0"/>
        <v>72.121377201642</v>
      </c>
      <c r="F26" s="48">
        <f t="shared" si="1"/>
        <v>97.95836627866137</v>
      </c>
    </row>
    <row r="27" spans="1:6" s="2" customFormat="1" ht="140.25">
      <c r="A27" s="99" t="s">
        <v>14</v>
      </c>
      <c r="B27" s="52">
        <v>419399.1</v>
      </c>
      <c r="C27" s="60">
        <v>380976.855</v>
      </c>
      <c r="D27" s="61">
        <v>370606.621</v>
      </c>
      <c r="E27" s="47">
        <f t="shared" si="0"/>
        <v>88.36609830588573</v>
      </c>
      <c r="F27" s="48">
        <f t="shared" si="1"/>
        <v>97.27798844893084</v>
      </c>
    </row>
    <row r="28" spans="1:6" s="2" customFormat="1" ht="78">
      <c r="A28" s="99" t="s">
        <v>22</v>
      </c>
      <c r="B28" s="52">
        <v>890.5</v>
      </c>
      <c r="C28" s="53">
        <v>667.8</v>
      </c>
      <c r="D28" s="61">
        <v>667.8</v>
      </c>
      <c r="E28" s="47">
        <f t="shared" si="0"/>
        <v>74.99157776530039</v>
      </c>
      <c r="F28" s="48">
        <f t="shared" si="1"/>
        <v>100</v>
      </c>
    </row>
    <row r="29" spans="1:6" s="2" customFormat="1" ht="62.25">
      <c r="A29" s="99" t="s">
        <v>88</v>
      </c>
      <c r="B29" s="52">
        <v>9986.6</v>
      </c>
      <c r="C29" s="53">
        <v>6416.9</v>
      </c>
      <c r="D29" s="61">
        <v>6416.9</v>
      </c>
      <c r="E29" s="47">
        <f t="shared" si="0"/>
        <v>64.25510183646085</v>
      </c>
      <c r="F29" s="48">
        <f t="shared" si="1"/>
        <v>100</v>
      </c>
    </row>
    <row r="30" spans="1:6" s="2" customFormat="1" ht="46.5">
      <c r="A30" s="99" t="s">
        <v>4</v>
      </c>
      <c r="B30" s="52">
        <v>375497</v>
      </c>
      <c r="C30" s="53">
        <v>287226.3</v>
      </c>
      <c r="D30" s="61">
        <v>287226.3</v>
      </c>
      <c r="E30" s="47">
        <f t="shared" si="0"/>
        <v>76.49230220214808</v>
      </c>
      <c r="F30" s="48">
        <f t="shared" si="1"/>
        <v>100</v>
      </c>
    </row>
    <row r="31" spans="1:7" s="2" customFormat="1" ht="46.5">
      <c r="A31" s="99" t="s">
        <v>5</v>
      </c>
      <c r="B31" s="52">
        <v>421623.7</v>
      </c>
      <c r="C31" s="53">
        <v>314353.328</v>
      </c>
      <c r="D31" s="61">
        <v>314322.18</v>
      </c>
      <c r="E31" s="47">
        <f t="shared" si="0"/>
        <v>74.55040596626802</v>
      </c>
      <c r="F31" s="48">
        <f t="shared" si="1"/>
        <v>99.99009140440849</v>
      </c>
      <c r="G31" s="20"/>
    </row>
    <row r="32" spans="1:7" s="2" customFormat="1" ht="69.75" customHeight="1">
      <c r="A32" s="100" t="s">
        <v>93</v>
      </c>
      <c r="B32" s="52">
        <v>8786.275</v>
      </c>
      <c r="C32" s="53">
        <v>8786.275</v>
      </c>
      <c r="D32" s="61">
        <v>8786.275</v>
      </c>
      <c r="E32" s="47">
        <f t="shared" si="0"/>
        <v>100</v>
      </c>
      <c r="F32" s="48">
        <f t="shared" si="1"/>
        <v>100</v>
      </c>
      <c r="G32" s="20"/>
    </row>
    <row r="33" spans="1:6" s="2" customFormat="1" ht="17.25" customHeight="1">
      <c r="A33" s="101" t="s">
        <v>6</v>
      </c>
      <c r="B33" s="52">
        <v>6634.15</v>
      </c>
      <c r="C33" s="60">
        <v>5339.481</v>
      </c>
      <c r="D33" s="61">
        <v>4982.944</v>
      </c>
      <c r="E33" s="47">
        <f t="shared" si="0"/>
        <v>75.11051151993851</v>
      </c>
      <c r="F33" s="48">
        <f t="shared" si="1"/>
        <v>93.3226281730378</v>
      </c>
    </row>
    <row r="34" spans="1:6" s="2" customFormat="1" ht="84" customHeight="1">
      <c r="A34" s="99" t="s">
        <v>91</v>
      </c>
      <c r="B34" s="52">
        <v>4457.487</v>
      </c>
      <c r="C34" s="60">
        <v>1916.981</v>
      </c>
      <c r="D34" s="61">
        <v>1916.981</v>
      </c>
      <c r="E34" s="47">
        <f t="shared" si="0"/>
        <v>43.00586855329023</v>
      </c>
      <c r="F34" s="48">
        <f t="shared" si="1"/>
        <v>100</v>
      </c>
    </row>
    <row r="35" spans="1:6" s="2" customFormat="1" ht="225.75" customHeight="1">
      <c r="A35" s="102" t="s">
        <v>75</v>
      </c>
      <c r="B35" s="52">
        <v>4218.1</v>
      </c>
      <c r="C35" s="53">
        <v>3166.7</v>
      </c>
      <c r="D35" s="61">
        <v>2855.736</v>
      </c>
      <c r="E35" s="47">
        <f t="shared" si="0"/>
        <v>67.70195111543111</v>
      </c>
      <c r="F35" s="48">
        <f t="shared" si="1"/>
        <v>90.18018757697287</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3780698.2359999996</v>
      </c>
      <c r="C38" s="62">
        <f>C24+C25</f>
        <v>2902741.6899999995</v>
      </c>
      <c r="D38" s="63">
        <f>D24+D25</f>
        <v>2872789.408</v>
      </c>
      <c r="E38" s="88">
        <f t="shared" si="0"/>
        <v>75.98568382541494</v>
      </c>
      <c r="F38" s="89">
        <f t="shared" si="1"/>
        <v>98.9681382224541</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477.77</v>
      </c>
      <c r="D42" s="64">
        <v>708.175</v>
      </c>
      <c r="E42" s="47">
        <f t="shared" si="0"/>
        <v>114.22177419354837</v>
      </c>
      <c r="F42" s="48">
        <f t="shared" si="1"/>
        <v>148.2250873851435</v>
      </c>
    </row>
    <row r="43" spans="1:6" s="11" customFormat="1" ht="62.25">
      <c r="A43" s="96" t="s">
        <v>23</v>
      </c>
      <c r="B43" s="49">
        <v>300</v>
      </c>
      <c r="C43" s="109">
        <v>240.8</v>
      </c>
      <c r="D43" s="49">
        <v>363.645</v>
      </c>
      <c r="E43" s="47">
        <f t="shared" si="0"/>
        <v>121.21499999999999</v>
      </c>
      <c r="F43" s="48">
        <f t="shared" si="1"/>
        <v>151.01536544850498</v>
      </c>
    </row>
    <row r="44" spans="1:6" s="19" customFormat="1" ht="63" customHeight="1">
      <c r="A44" s="96" t="s">
        <v>57</v>
      </c>
      <c r="B44" s="49">
        <v>71.74</v>
      </c>
      <c r="C44" s="109">
        <v>50</v>
      </c>
      <c r="D44" s="49">
        <v>127.564</v>
      </c>
      <c r="E44" s="47">
        <f t="shared" si="0"/>
        <v>177.8143295232785</v>
      </c>
      <c r="F44" s="48" t="s">
        <v>105</v>
      </c>
    </row>
    <row r="45" spans="1:6" s="25" customFormat="1" ht="46.5">
      <c r="A45" s="96" t="s">
        <v>7</v>
      </c>
      <c r="B45" s="49">
        <v>500</v>
      </c>
      <c r="C45" s="109">
        <v>365</v>
      </c>
      <c r="D45" s="49">
        <v>3194.694</v>
      </c>
      <c r="E45" s="82" t="s">
        <v>106</v>
      </c>
      <c r="F45" s="48" t="s">
        <v>107</v>
      </c>
    </row>
    <row r="46" spans="1:6" ht="46.5">
      <c r="A46" s="105" t="s">
        <v>66</v>
      </c>
      <c r="B46" s="49">
        <v>2000</v>
      </c>
      <c r="C46" s="109">
        <v>1400</v>
      </c>
      <c r="D46" s="49"/>
      <c r="E46" s="47"/>
      <c r="F46" s="48"/>
    </row>
    <row r="47" spans="1:6" s="2" customFormat="1" ht="16.5" customHeight="1">
      <c r="A47" s="96" t="s">
        <v>69</v>
      </c>
      <c r="B47" s="83">
        <v>500</v>
      </c>
      <c r="C47" s="65">
        <v>480</v>
      </c>
      <c r="D47" s="65">
        <v>9432.931</v>
      </c>
      <c r="E47" s="82" t="s">
        <v>108</v>
      </c>
      <c r="F47" s="48" t="s">
        <v>109</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102798.30900000001</v>
      </c>
      <c r="D50" s="59">
        <f>SUM(D40:D48)</f>
        <v>34650.024000000005</v>
      </c>
      <c r="E50" s="88">
        <f>D50/B50*100</f>
        <v>33.389091954064085</v>
      </c>
      <c r="F50" s="89">
        <f>D50/C50*100</f>
        <v>33.70680348448145</v>
      </c>
    </row>
    <row r="51" spans="1:6" s="25" customFormat="1" ht="20.25" customHeight="1">
      <c r="A51" s="104" t="s">
        <v>9</v>
      </c>
      <c r="B51" s="59">
        <f>B38+B50</f>
        <v>3884474.7149999994</v>
      </c>
      <c r="C51" s="59">
        <f>C38+C50</f>
        <v>3005539.9989999994</v>
      </c>
      <c r="D51" s="59">
        <f>D38+D50</f>
        <v>2907439.432</v>
      </c>
      <c r="E51" s="88">
        <f>D51/B51*100</f>
        <v>74.84768586014597</v>
      </c>
      <c r="F51" s="89">
        <f>D51/C51*100</f>
        <v>96.7360086030251</v>
      </c>
    </row>
    <row r="52" spans="1:6" s="19" customFormat="1" ht="46.5">
      <c r="A52" s="118" t="s">
        <v>82</v>
      </c>
      <c r="B52" s="116">
        <v>705.5</v>
      </c>
      <c r="C52" s="45">
        <v>529.125</v>
      </c>
      <c r="D52" s="45">
        <v>1604.688</v>
      </c>
      <c r="E52" s="117" t="s">
        <v>116</v>
      </c>
      <c r="F52" s="117" t="s">
        <v>117</v>
      </c>
    </row>
    <row r="53" spans="1:6" ht="18" customHeight="1">
      <c r="A53" s="107" t="s">
        <v>17</v>
      </c>
      <c r="B53" s="59">
        <f>B51+B52</f>
        <v>3885180.2149999994</v>
      </c>
      <c r="C53" s="66">
        <f>C51+C52</f>
        <v>3006069.1239999994</v>
      </c>
      <c r="D53" s="59">
        <f>D51+D52</f>
        <v>2909044.12</v>
      </c>
      <c r="E53" s="88">
        <f>D53/B53*100</f>
        <v>74.87539725361235</v>
      </c>
      <c r="F53" s="89">
        <f>D53/C53*100</f>
        <v>96.77236284337688</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2017-09-18T12:55:19Z</cp:lastPrinted>
  <dcterms:created xsi:type="dcterms:W3CDTF">2004-07-02T06:40:36Z</dcterms:created>
  <dcterms:modified xsi:type="dcterms:W3CDTF">2017-09-25T09:06:16Z</dcterms:modified>
  <cp:category/>
  <cp:version/>
  <cp:contentType/>
  <cp:contentStatus/>
</cp:coreProperties>
</file>