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50" windowHeight="11430" activeTab="0"/>
  </bookViews>
  <sheets>
    <sheet name="Укр" sheetId="1" r:id="rId1"/>
    <sheet name="Лист1" sheetId="2" state="hidden" r:id="rId2"/>
    <sheet name="Лист2" sheetId="3" state="hidden" r:id="rId3"/>
  </sheets>
  <definedNames>
    <definedName name="_xlnm.Print_Area" localSheetId="0">'Укр'!$A$1:$G$33</definedName>
  </definedNames>
  <calcPr fullCalcOnLoad="1" refMode="R1C1"/>
</workbook>
</file>

<file path=xl/sharedStrings.xml><?xml version="1.0" encoding="utf-8"?>
<sst xmlns="http://schemas.openxmlformats.org/spreadsheetml/2006/main" count="42" uniqueCount="42">
  <si>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</si>
  <si>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</si>
  <si>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</si>
  <si>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</si>
  <si>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</si>
  <si>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</si>
  <si>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</si>
  <si>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</si>
  <si>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</si>
  <si>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</si>
  <si>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</si>
  <si>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</si>
  <si>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</si>
  <si>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</si>
  <si>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</si>
  <si>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</si>
  <si>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</si>
  <si>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</si>
  <si>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</si>
  <si>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</si>
  <si>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</si>
  <si>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</si>
  <si>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Відхилення (+/-) тис.грн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</si>
  <si>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</si>
  <si>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</si>
  <si>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</si>
  <si>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</si>
  <si>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</si>
  <si>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</si>
  <si>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</si>
  <si>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</si>
  <si>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</si>
  <si>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</si>
  <si>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Щомісячна інформація про надходження до бюджету Миколаївської міської територіальної громади за  2023 рік
(без власних надходжень бюджетних установ)</t>
  </si>
  <si>
    <t>План на           січень  з урахуванням змін, 
тис. грн.</t>
  </si>
  <si>
    <t>Надійшло           з 01 січня            по 31 січня ,   тис. грн.</t>
  </si>
  <si>
    <t>в 2,9 р.б.</t>
  </si>
  <si>
    <t>в 4,7 р.б.</t>
  </si>
  <si>
    <t>в 6,1 р.б.</t>
  </si>
  <si>
    <t>в 14,7 р.б.</t>
  </si>
  <si>
    <t>в 2,8 р.б.</t>
  </si>
  <si>
    <t>Всього доходи спеціального фонду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</si>
</sst>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"/>
    <numFmt numFmtId="182" formatCode="#,##0.000"/>
    <numFmt numFmtId="183" formatCode="#,##0.000_ ;[Red]\-#,##0.000\ 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10" fillId="0" borderId="0" xfId="0" applyFont="1" applyAlignment="1">
      <alignment vertical="top"/>
    </xf>
    <xf numFmtId="175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174" fontId="48" fillId="0" borderId="10" xfId="0" applyNumberFormat="1" applyFont="1" applyFill="1" applyBorder="1" applyAlignment="1">
      <alignment horizontal="center" vertical="top" wrapText="1"/>
    </xf>
    <xf numFmtId="176" fontId="48" fillId="0" borderId="10" xfId="0" applyNumberFormat="1" applyFont="1" applyFill="1" applyBorder="1" applyAlignment="1">
      <alignment horizontal="center" vertical="top" wrapText="1"/>
    </xf>
    <xf numFmtId="175" fontId="48" fillId="0" borderId="10" xfId="0" applyNumberFormat="1" applyFont="1" applyFill="1" applyBorder="1" applyAlignment="1">
      <alignment horizontal="center" vertical="top" wrapText="1"/>
    </xf>
    <xf numFmtId="174" fontId="48" fillId="33" borderId="10" xfId="0" applyNumberFormat="1" applyFont="1" applyFill="1" applyBorder="1" applyAlignment="1">
      <alignment horizontal="center" vertical="top" wrapText="1"/>
    </xf>
    <xf numFmtId="176" fontId="48" fillId="33" borderId="10" xfId="0" applyNumberFormat="1" applyFont="1" applyFill="1" applyBorder="1" applyAlignment="1">
      <alignment horizontal="center" vertical="top" wrapText="1"/>
    </xf>
    <xf numFmtId="175" fontId="48" fillId="0" borderId="10" xfId="0" applyNumberFormat="1" applyFont="1" applyBorder="1" applyAlignment="1">
      <alignment horizontal="center" vertical="top" wrapText="1"/>
    </xf>
    <xf numFmtId="174" fontId="48" fillId="0" borderId="10" xfId="0" applyNumberFormat="1" applyFont="1" applyBorder="1" applyAlignment="1">
      <alignment horizontal="center" vertical="top" wrapText="1"/>
    </xf>
    <xf numFmtId="175" fontId="49" fillId="0" borderId="10" xfId="0" applyNumberFormat="1" applyFont="1" applyFill="1" applyBorder="1" applyAlignment="1">
      <alignment horizontal="left" vertical="center" wrapText="1"/>
    </xf>
    <xf numFmtId="175" fontId="48" fillId="0" borderId="10" xfId="0" applyNumberFormat="1" applyFont="1" applyFill="1" applyBorder="1" applyAlignment="1">
      <alignment horizontal="center" vertical="center" wrapText="1"/>
    </xf>
    <xf numFmtId="175" fontId="48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175" fontId="50" fillId="0" borderId="10" xfId="0" applyNumberFormat="1" applyFont="1" applyFill="1" applyBorder="1" applyAlignment="1">
      <alignment horizontal="right" vertical="center"/>
    </xf>
    <xf numFmtId="175" fontId="50" fillId="0" borderId="10" xfId="0" applyNumberFormat="1" applyFont="1" applyFill="1" applyBorder="1" applyAlignment="1">
      <alignment/>
    </xf>
    <xf numFmtId="175" fontId="50" fillId="0" borderId="10" xfId="0" applyNumberFormat="1" applyFont="1" applyFill="1" applyBorder="1" applyAlignment="1">
      <alignment horizontal="right"/>
    </xf>
    <xf numFmtId="175" fontId="51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9" fontId="9" fillId="0" borderId="11" xfId="55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5" fontId="51" fillId="0" borderId="10" xfId="0" applyNumberFormat="1" applyFont="1" applyFill="1" applyBorder="1" applyAlignment="1">
      <alignment horizontal="right"/>
    </xf>
    <xf numFmtId="175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 horizontal="right"/>
    </xf>
    <xf numFmtId="175" fontId="51" fillId="0" borderId="10" xfId="0" applyNumberFormat="1" applyFont="1" applyFill="1" applyBorder="1" applyAlignment="1">
      <alignment vertical="center"/>
    </xf>
    <xf numFmtId="174" fontId="48" fillId="0" borderId="10" xfId="0" applyNumberFormat="1" applyFont="1" applyFill="1" applyBorder="1" applyAlignment="1">
      <alignment horizontal="center" vertical="center"/>
    </xf>
    <xf numFmtId="174" fontId="48" fillId="0" borderId="10" xfId="0" applyNumberFormat="1" applyFont="1" applyFill="1" applyBorder="1" applyAlignment="1">
      <alignment horizontal="center" vertical="center" wrapText="1"/>
    </xf>
    <xf numFmtId="174" fontId="50" fillId="0" borderId="10" xfId="0" applyNumberFormat="1" applyFont="1" applyFill="1" applyBorder="1" applyAlignment="1">
      <alignment/>
    </xf>
    <xf numFmtId="174" fontId="50" fillId="0" borderId="10" xfId="0" applyNumberFormat="1" applyFont="1" applyFill="1" applyBorder="1" applyAlignment="1">
      <alignment horizontal="right"/>
    </xf>
    <xf numFmtId="174" fontId="51" fillId="0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 horizontal="right"/>
    </xf>
    <xf numFmtId="174" fontId="50" fillId="0" borderId="10" xfId="0" applyNumberFormat="1" applyFont="1" applyFill="1" applyBorder="1" applyAlignment="1">
      <alignment vertical="center"/>
    </xf>
    <xf numFmtId="174" fontId="50" fillId="0" borderId="10" xfId="0" applyNumberFormat="1" applyFont="1" applyFill="1" applyBorder="1" applyAlignment="1">
      <alignment horizontal="right" vertical="center"/>
    </xf>
    <xf numFmtId="174" fontId="51" fillId="0" borderId="10" xfId="0" applyNumberFormat="1" applyFont="1" applyFill="1" applyBorder="1" applyAlignment="1">
      <alignment vertical="center"/>
    </xf>
    <xf numFmtId="174" fontId="51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84" zoomScaleNormal="84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0.875" style="0" customWidth="1"/>
    <col min="2" max="2" width="16.25390625" style="1" customWidth="1"/>
    <col min="3" max="3" width="15.125" style="0" customWidth="1"/>
    <col min="4" max="4" width="15.75390625" style="7" customWidth="1"/>
    <col min="5" max="5" width="13.375" style="7" customWidth="1"/>
    <col min="6" max="6" width="13.375" style="0" customWidth="1"/>
    <col min="7" max="7" width="12.625" style="0" customWidth="1"/>
  </cols>
  <sheetData>
    <row r="1" spans="1:7" ht="39.75" customHeight="1">
      <c r="A1" s="61" t="s">
        <v>33</v>
      </c>
      <c r="B1" s="61"/>
      <c r="C1" s="61"/>
      <c r="D1" s="61"/>
      <c r="E1" s="61"/>
      <c r="F1" s="61"/>
      <c r="G1" s="61"/>
    </row>
    <row r="2" spans="1:7" ht="12.75" customHeight="1">
      <c r="A2" s="8"/>
      <c r="B2" s="12"/>
      <c r="C2" s="9"/>
      <c r="D2" s="13"/>
      <c r="E2" s="13"/>
      <c r="F2" s="10"/>
      <c r="G2" s="11"/>
    </row>
    <row r="3" spans="1:7" ht="107.25" customHeight="1">
      <c r="A3" s="29" t="s">
        <v>0</v>
      </c>
      <c r="B3" s="19" t="s">
        <v>21</v>
      </c>
      <c r="C3" s="20" t="s">
        <v>34</v>
      </c>
      <c r="D3" s="21" t="s">
        <v>35</v>
      </c>
      <c r="E3" s="21" t="s">
        <v>22</v>
      </c>
      <c r="F3" s="19" t="s">
        <v>17</v>
      </c>
      <c r="G3" s="19" t="s">
        <v>18</v>
      </c>
    </row>
    <row r="4" spans="1:7" ht="49.5" customHeight="1" hidden="1">
      <c r="A4" s="29"/>
      <c r="B4" s="22"/>
      <c r="C4" s="23"/>
      <c r="D4" s="24"/>
      <c r="E4" s="24"/>
      <c r="F4" s="25"/>
      <c r="G4" s="25"/>
    </row>
    <row r="5" spans="1:7" s="1" customFormat="1" ht="16.5" customHeight="1">
      <c r="A5" s="30" t="s">
        <v>1</v>
      </c>
      <c r="B5" s="26"/>
      <c r="C5" s="27"/>
      <c r="D5" s="28"/>
      <c r="E5" s="28"/>
      <c r="F5" s="51"/>
      <c r="G5" s="52"/>
    </row>
    <row r="6" spans="1:7" ht="15.75">
      <c r="A6" s="31" t="s">
        <v>2</v>
      </c>
      <c r="B6" s="33">
        <v>3951920</v>
      </c>
      <c r="C6" s="33">
        <v>305309</v>
      </c>
      <c r="D6" s="35">
        <v>264827.588</v>
      </c>
      <c r="E6" s="34">
        <f>D6-C6</f>
        <v>-40481.41200000001</v>
      </c>
      <c r="F6" s="53">
        <f>D6/B6*100</f>
        <v>6.701238587825664</v>
      </c>
      <c r="G6" s="54">
        <f>D6/C6*100</f>
        <v>86.7408389533227</v>
      </c>
    </row>
    <row r="7" spans="1:7" ht="15.75">
      <c r="A7" s="31" t="s">
        <v>30</v>
      </c>
      <c r="B7" s="33"/>
      <c r="C7" s="33"/>
      <c r="D7" s="35">
        <v>150</v>
      </c>
      <c r="E7" s="34">
        <f aca="true" t="shared" si="0" ref="E7:E21">D7-C7</f>
        <v>150</v>
      </c>
      <c r="F7" s="53"/>
      <c r="G7" s="54"/>
    </row>
    <row r="8" spans="1:7" ht="15.75">
      <c r="A8" s="37" t="s">
        <v>20</v>
      </c>
      <c r="B8" s="33">
        <v>300250</v>
      </c>
      <c r="C8" s="33">
        <v>14466</v>
      </c>
      <c r="D8" s="35">
        <v>22263.091</v>
      </c>
      <c r="E8" s="34">
        <f t="shared" si="0"/>
        <v>7797.091</v>
      </c>
      <c r="F8" s="53">
        <f aca="true" t="shared" si="1" ref="F8:F16">D8/B8*100</f>
        <v>7.414851290591175</v>
      </c>
      <c r="G8" s="54">
        <f aca="true" t="shared" si="2" ref="G8:G21">D8/C8*100</f>
        <v>153.8994262408406</v>
      </c>
    </row>
    <row r="9" spans="1:7" s="15" customFormat="1" ht="15.75">
      <c r="A9" s="38" t="s">
        <v>15</v>
      </c>
      <c r="B9" s="34">
        <f>B10+B14+B15</f>
        <v>497410</v>
      </c>
      <c r="C9" s="34">
        <f>C10+C14+C15</f>
        <v>39468.49</v>
      </c>
      <c r="D9" s="34">
        <f>D10+D14+D15</f>
        <v>59327.576</v>
      </c>
      <c r="E9" s="34">
        <f t="shared" si="0"/>
        <v>19859.086000000003</v>
      </c>
      <c r="F9" s="53">
        <f t="shared" si="1"/>
        <v>11.927298606783136</v>
      </c>
      <c r="G9" s="54">
        <f t="shared" si="2"/>
        <v>150.31630548825152</v>
      </c>
    </row>
    <row r="10" spans="1:7" s="3" customFormat="1" ht="18" customHeight="1">
      <c r="A10" s="39" t="s">
        <v>3</v>
      </c>
      <c r="B10" s="48">
        <f>SUM(B11:B13)</f>
        <v>570</v>
      </c>
      <c r="C10" s="49">
        <f>SUM(C11:C13)</f>
        <v>79.6</v>
      </c>
      <c r="D10" s="49">
        <f>SUM(D11:D13)</f>
        <v>12391.787999999999</v>
      </c>
      <c r="E10" s="48">
        <f t="shared" si="0"/>
        <v>12312.187999999998</v>
      </c>
      <c r="F10" s="35"/>
      <c r="G10" s="35"/>
    </row>
    <row r="11" spans="1:7" s="14" customFormat="1" ht="33" customHeight="1">
      <c r="A11" s="40" t="s">
        <v>16</v>
      </c>
      <c r="B11" s="48"/>
      <c r="C11" s="48"/>
      <c r="D11" s="48">
        <v>3632.816</v>
      </c>
      <c r="E11" s="48">
        <f t="shared" si="0"/>
        <v>3632.816</v>
      </c>
      <c r="F11" s="53"/>
      <c r="G11" s="54"/>
    </row>
    <row r="12" spans="1:7" s="3" customFormat="1" ht="18" customHeight="1">
      <c r="A12" s="40" t="s">
        <v>4</v>
      </c>
      <c r="B12" s="48"/>
      <c r="C12" s="48"/>
      <c r="D12" s="48">
        <v>8675.805</v>
      </c>
      <c r="E12" s="48">
        <f t="shared" si="0"/>
        <v>8675.805</v>
      </c>
      <c r="F12" s="53"/>
      <c r="G12" s="54"/>
    </row>
    <row r="13" spans="1:7" s="3" customFormat="1" ht="17.25" customHeight="1">
      <c r="A13" s="40" t="s">
        <v>5</v>
      </c>
      <c r="B13" s="48">
        <v>570</v>
      </c>
      <c r="C13" s="48">
        <v>79.6</v>
      </c>
      <c r="D13" s="48">
        <v>83.167</v>
      </c>
      <c r="E13" s="48">
        <f t="shared" si="0"/>
        <v>3.5670000000000073</v>
      </c>
      <c r="F13" s="53">
        <f t="shared" si="1"/>
        <v>14.590701754385965</v>
      </c>
      <c r="G13" s="54">
        <f t="shared" si="2"/>
        <v>104.48115577889448</v>
      </c>
    </row>
    <row r="14" spans="1:7" s="3" customFormat="1" ht="15.75" customHeight="1">
      <c r="A14" s="41" t="s">
        <v>25</v>
      </c>
      <c r="B14" s="49">
        <v>240</v>
      </c>
      <c r="C14" s="49">
        <v>9.39</v>
      </c>
      <c r="D14" s="49">
        <v>5.002</v>
      </c>
      <c r="E14" s="48">
        <f t="shared" si="0"/>
        <v>-4.388000000000001</v>
      </c>
      <c r="F14" s="53">
        <f t="shared" si="1"/>
        <v>2.0841666666666665</v>
      </c>
      <c r="G14" s="54">
        <f t="shared" si="2"/>
        <v>53.26943556975505</v>
      </c>
    </row>
    <row r="15" spans="1:7" s="3" customFormat="1" ht="24" customHeight="1">
      <c r="A15" s="41" t="s">
        <v>26</v>
      </c>
      <c r="B15" s="49">
        <v>496600</v>
      </c>
      <c r="C15" s="49">
        <v>39379.5</v>
      </c>
      <c r="D15" s="49">
        <v>46930.786</v>
      </c>
      <c r="E15" s="48">
        <f t="shared" si="0"/>
        <v>7551.286</v>
      </c>
      <c r="F15" s="53">
        <f t="shared" si="1"/>
        <v>9.450420056383408</v>
      </c>
      <c r="G15" s="54">
        <f t="shared" si="2"/>
        <v>119.1756777003263</v>
      </c>
    </row>
    <row r="16" spans="1:7" ht="18.75" customHeight="1">
      <c r="A16" s="37" t="s">
        <v>7</v>
      </c>
      <c r="B16" s="35">
        <v>750</v>
      </c>
      <c r="C16" s="35">
        <v>45</v>
      </c>
      <c r="D16" s="34">
        <v>132.25</v>
      </c>
      <c r="E16" s="34">
        <f t="shared" si="0"/>
        <v>87.25</v>
      </c>
      <c r="F16" s="53">
        <f t="shared" si="1"/>
        <v>17.633333333333333</v>
      </c>
      <c r="G16" s="54" t="s">
        <v>36</v>
      </c>
    </row>
    <row r="17" spans="1:7" ht="19.5" customHeight="1">
      <c r="A17" s="37" t="s">
        <v>19</v>
      </c>
      <c r="B17" s="35">
        <v>7490</v>
      </c>
      <c r="C17" s="35">
        <v>365.7</v>
      </c>
      <c r="D17" s="34">
        <v>1718.626</v>
      </c>
      <c r="E17" s="34">
        <f t="shared" si="0"/>
        <v>1352.926</v>
      </c>
      <c r="F17" s="53">
        <f aca="true" t="shared" si="3" ref="F17:F26">D17/B17*100</f>
        <v>22.945607476635512</v>
      </c>
      <c r="G17" s="54" t="s">
        <v>37</v>
      </c>
    </row>
    <row r="18" spans="1:7" ht="49.5" customHeight="1">
      <c r="A18" s="37" t="s">
        <v>23</v>
      </c>
      <c r="B18" s="35">
        <v>5500</v>
      </c>
      <c r="C18" s="35">
        <v>452</v>
      </c>
      <c r="D18" s="34">
        <v>406.008</v>
      </c>
      <c r="E18" s="34">
        <f t="shared" si="0"/>
        <v>-45.99200000000002</v>
      </c>
      <c r="F18" s="53">
        <f t="shared" si="3"/>
        <v>7.381963636363636</v>
      </c>
      <c r="G18" s="54">
        <f t="shared" si="2"/>
        <v>89.82477876106194</v>
      </c>
    </row>
    <row r="19" spans="1:7" ht="18" customHeight="1">
      <c r="A19" s="37" t="s">
        <v>8</v>
      </c>
      <c r="B19" s="35">
        <v>130</v>
      </c>
      <c r="C19" s="35">
        <v>5.6</v>
      </c>
      <c r="D19" s="34">
        <v>15.687</v>
      </c>
      <c r="E19" s="34">
        <f t="shared" si="0"/>
        <v>10.087</v>
      </c>
      <c r="F19" s="53">
        <f t="shared" si="3"/>
        <v>12.066923076923077</v>
      </c>
      <c r="G19" s="54" t="s">
        <v>40</v>
      </c>
    </row>
    <row r="20" spans="1:7" ht="17.25" customHeight="1">
      <c r="A20" s="38" t="s">
        <v>9</v>
      </c>
      <c r="B20" s="34">
        <v>3410</v>
      </c>
      <c r="C20" s="34">
        <v>143</v>
      </c>
      <c r="D20" s="34">
        <v>184.014</v>
      </c>
      <c r="E20" s="34">
        <f t="shared" si="0"/>
        <v>41.01400000000001</v>
      </c>
      <c r="F20" s="53">
        <f t="shared" si="3"/>
        <v>5.396304985337244</v>
      </c>
      <c r="G20" s="54">
        <f t="shared" si="2"/>
        <v>128.6811188811189</v>
      </c>
    </row>
    <row r="21" spans="1:7" s="2" customFormat="1" ht="19.5" customHeight="1">
      <c r="A21" s="42" t="s">
        <v>10</v>
      </c>
      <c r="B21" s="36">
        <f>B6+B7+B8+B9+B16+B17+B18+B19+B20</f>
        <v>4766860</v>
      </c>
      <c r="C21" s="36">
        <f>C6+C7+C8+C9+C16+C17+C18+C19+C20</f>
        <v>360254.79</v>
      </c>
      <c r="D21" s="36">
        <f>D6+D7+D8+D9+D16+D17+D18+D19+D20</f>
        <v>349024.83999999997</v>
      </c>
      <c r="E21" s="36">
        <f t="shared" si="0"/>
        <v>-11229.950000000012</v>
      </c>
      <c r="F21" s="55">
        <f t="shared" si="3"/>
        <v>7.321902468291495</v>
      </c>
      <c r="G21" s="54">
        <f t="shared" si="2"/>
        <v>96.8827756599711</v>
      </c>
    </row>
    <row r="22" spans="1:7" s="2" customFormat="1" ht="16.5" customHeight="1">
      <c r="A22" s="43" t="s">
        <v>27</v>
      </c>
      <c r="B22" s="36">
        <f>SUM(B23:B26)</f>
        <v>727492.5129999999</v>
      </c>
      <c r="C22" s="36">
        <f>SUM(C23:C26)</f>
        <v>56395.22899999999</v>
      </c>
      <c r="D22" s="36">
        <f>SUM(D23:D26)</f>
        <v>56258.363</v>
      </c>
      <c r="E22" s="36">
        <f>D22-C22</f>
        <v>-136.86599999999453</v>
      </c>
      <c r="F22" s="55">
        <f t="shared" si="3"/>
        <v>7.733187901550267</v>
      </c>
      <c r="G22" s="56">
        <f>D22/C22*100</f>
        <v>99.75730925749056</v>
      </c>
    </row>
    <row r="23" spans="1:7" s="15" customFormat="1" ht="83.25" customHeight="1">
      <c r="A23" s="44" t="s">
        <v>24</v>
      </c>
      <c r="B23" s="35">
        <v>3947.3</v>
      </c>
      <c r="C23" s="35"/>
      <c r="D23" s="34"/>
      <c r="E23" s="34"/>
      <c r="F23" s="53"/>
      <c r="G23" s="54"/>
    </row>
    <row r="24" spans="1:7" s="15" customFormat="1" ht="31.5" customHeight="1">
      <c r="A24" s="44" t="s">
        <v>11</v>
      </c>
      <c r="B24" s="35">
        <v>704371.7</v>
      </c>
      <c r="C24" s="35">
        <v>55043.7</v>
      </c>
      <c r="D24" s="34">
        <v>55043.7</v>
      </c>
      <c r="E24" s="34"/>
      <c r="F24" s="53">
        <f t="shared" si="3"/>
        <v>7.814581420576665</v>
      </c>
      <c r="G24" s="54">
        <f>D24/C24*100</f>
        <v>100</v>
      </c>
    </row>
    <row r="25" spans="1:7" s="15" customFormat="1" ht="48" customHeight="1">
      <c r="A25" s="44" t="s">
        <v>28</v>
      </c>
      <c r="B25" s="35">
        <v>11187.024</v>
      </c>
      <c r="C25" s="35">
        <v>874.219</v>
      </c>
      <c r="D25" s="34">
        <v>874.219</v>
      </c>
      <c r="E25" s="34"/>
      <c r="F25" s="53">
        <f t="shared" si="3"/>
        <v>7.814580535448928</v>
      </c>
      <c r="G25" s="54">
        <f>D25/C25*100</f>
        <v>100</v>
      </c>
    </row>
    <row r="26" spans="1:7" s="15" customFormat="1" ht="18" customHeight="1">
      <c r="A26" s="44" t="s">
        <v>29</v>
      </c>
      <c r="B26" s="35">
        <v>7986.489</v>
      </c>
      <c r="C26" s="35">
        <v>477.31</v>
      </c>
      <c r="D26" s="34">
        <v>340.444</v>
      </c>
      <c r="E26" s="34">
        <f>D26-C26</f>
        <v>-136.86599999999999</v>
      </c>
      <c r="F26" s="53">
        <f t="shared" si="3"/>
        <v>4.262749250640676</v>
      </c>
      <c r="G26" s="54">
        <f>D26/C26*100</f>
        <v>71.32555362343132</v>
      </c>
    </row>
    <row r="27" spans="1:7" s="2" customFormat="1" ht="19.5" customHeight="1">
      <c r="A27" s="45" t="s">
        <v>12</v>
      </c>
      <c r="B27" s="36">
        <f>B21+B22</f>
        <v>5494352.513</v>
      </c>
      <c r="C27" s="36">
        <f>C21+C22</f>
        <v>416650.019</v>
      </c>
      <c r="D27" s="47">
        <f>D21+D22</f>
        <v>405283.203</v>
      </c>
      <c r="E27" s="36">
        <f>D27-C27</f>
        <v>-11366.815999999992</v>
      </c>
      <c r="F27" s="55">
        <f aca="true" t="shared" si="4" ref="F27:F33">D27/B27*100</f>
        <v>7.376359671882596</v>
      </c>
      <c r="G27" s="56">
        <f>D27/C27*100</f>
        <v>97.27185515860975</v>
      </c>
    </row>
    <row r="28" spans="1:7" ht="19.5" customHeight="1">
      <c r="A28" s="46" t="s">
        <v>13</v>
      </c>
      <c r="B28" s="34"/>
      <c r="C28" s="35"/>
      <c r="D28" s="34"/>
      <c r="E28" s="34"/>
      <c r="F28" s="53"/>
      <c r="G28" s="54"/>
    </row>
    <row r="29" spans="1:7" s="16" customFormat="1" ht="17.25" customHeight="1">
      <c r="A29" s="37" t="s">
        <v>6</v>
      </c>
      <c r="B29" s="34">
        <v>100</v>
      </c>
      <c r="C29" s="34">
        <v>5.2</v>
      </c>
      <c r="D29" s="35">
        <v>31.744</v>
      </c>
      <c r="E29" s="34">
        <f>D29-C29</f>
        <v>26.544</v>
      </c>
      <c r="F29" s="53">
        <f t="shared" si="4"/>
        <v>31.744</v>
      </c>
      <c r="G29" s="54" t="s">
        <v>38</v>
      </c>
    </row>
    <row r="30" spans="1:7" s="4" customFormat="1" ht="33.75" customHeight="1">
      <c r="A30" s="37" t="s">
        <v>31</v>
      </c>
      <c r="B30" s="33">
        <v>0.024</v>
      </c>
      <c r="C30" s="33"/>
      <c r="D30" s="33"/>
      <c r="E30" s="33"/>
      <c r="F30" s="57"/>
      <c r="G30" s="58"/>
    </row>
    <row r="31" spans="1:7" s="4" customFormat="1" ht="67.5" customHeight="1">
      <c r="A31" s="37" t="s">
        <v>32</v>
      </c>
      <c r="B31" s="33">
        <v>359.5</v>
      </c>
      <c r="C31" s="33"/>
      <c r="D31" s="33">
        <v>44.711</v>
      </c>
      <c r="E31" s="33">
        <f>D31-C31</f>
        <v>44.711</v>
      </c>
      <c r="F31" s="57">
        <f t="shared" si="4"/>
        <v>12.436995827538247</v>
      </c>
      <c r="G31" s="54"/>
    </row>
    <row r="32" spans="1:7" s="2" customFormat="1" ht="17.25" customHeight="1">
      <c r="A32" s="32" t="s">
        <v>41</v>
      </c>
      <c r="B32" s="50">
        <f>SUM(B29:B31)</f>
        <v>459.524</v>
      </c>
      <c r="C32" s="50">
        <f>SUM(C29:C31)</f>
        <v>5.2</v>
      </c>
      <c r="D32" s="50">
        <f>SUM(D29:D31)</f>
        <v>76.455</v>
      </c>
      <c r="E32" s="50">
        <f>D32-C32</f>
        <v>71.255</v>
      </c>
      <c r="F32" s="59">
        <f t="shared" si="4"/>
        <v>16.637868751142488</v>
      </c>
      <c r="G32" s="60" t="s">
        <v>39</v>
      </c>
    </row>
    <row r="33" spans="1:7" s="18" customFormat="1" ht="19.5" customHeight="1">
      <c r="A33" s="32" t="s">
        <v>14</v>
      </c>
      <c r="B33" s="50">
        <f>B27+B32</f>
        <v>5494812.0370000005</v>
      </c>
      <c r="C33" s="50">
        <f>C27+C32</f>
        <v>416655.219</v>
      </c>
      <c r="D33" s="50">
        <f>D27+D32</f>
        <v>405359.658</v>
      </c>
      <c r="E33" s="50">
        <f>E27+E32</f>
        <v>-11295.560999999992</v>
      </c>
      <c r="F33" s="59">
        <f t="shared" si="4"/>
        <v>7.3771341998681725</v>
      </c>
      <c r="G33" s="60">
        <f>D33/C33*100</f>
        <v>97.28899087665096</v>
      </c>
    </row>
    <row r="34" ht="12.75">
      <c r="C34" s="1"/>
    </row>
    <row r="35" spans="1:3" ht="12.75">
      <c r="A35" s="5"/>
      <c r="B35" s="6"/>
      <c r="C35" s="1"/>
    </row>
    <row r="36" spans="2:4" ht="12.75">
      <c r="B36" s="17"/>
      <c r="C36" s="17"/>
      <c r="D36" s="17"/>
    </row>
    <row r="37" spans="2:7" ht="12.75">
      <c r="B37" s="17"/>
      <c r="C37" s="17"/>
      <c r="D37" s="17"/>
      <c r="E37" s="17"/>
      <c r="F37" s="17"/>
      <c r="G37" s="1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user565</cp:lastModifiedBy>
  <cp:lastPrinted>2022-09-01T08:51:20Z</cp:lastPrinted>
  <dcterms:created xsi:type="dcterms:W3CDTF">2004-07-02T06:40:36Z</dcterms:created>
  <dcterms:modified xsi:type="dcterms:W3CDTF">2023-02-02T12:48:13Z</dcterms:modified>
  <cp:category/>
  <cp:version/>
  <cp:contentType/>
  <cp:contentStatus/>
</cp:coreProperties>
</file>