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Укр" sheetId="1" r:id="rId1"/>
    <sheet name="Лист1" sheetId="2" state="hidden" r:id="rId2"/>
    <sheet name="Лист2" sheetId="3" r:id="rId3"/>
  </sheets>
  <definedNames>
    <definedName name="_xlnm.Print_Area" localSheetId="0">'Укр'!$A$1:$G$43</definedName>
  </definedNames>
  <calcPr fullCalcOnLoad="1" refMode="R1C1"/>
</workbook>
</file>

<file path=xl/sharedStrings.xml><?xml version="1.0" encoding="utf-8"?>
<sst xmlns="http://schemas.openxmlformats.org/spreadsheetml/2006/main" count="55" uniqueCount="54">
  <si>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</si>
  <si>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</si>
  <si>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</si>
  <si>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</si>
  <si>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</si>
  <si>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</si>
  <si>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</si>
  <si>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</si>
  <si>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</si>
  <si>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</si>
  <si>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</si>
  <si>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</si>
  <si>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</si>
  <si>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</si>
  <si>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Всього доходів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</si>
  <si>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</si>
  <si>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</si>
  <si>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</si>
  <si>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</si>
  <si>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</si>
  <si>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</si>
  <si>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Затверджено      на рік з урахуванням змін, 
тис. грн.</t>
  </si>
  <si>
    <t>Надходження від орендної плати за користування цілісним майновим комплексом та іншим державним майном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</si>
  <si>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</si>
  <si>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    2) Туристичний збір</t>
  </si>
  <si>
    <t xml:space="preserve">     3) Єдиний податок</t>
  </si>
  <si>
    <t>Офіційні трансферти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</si>
  <si>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</si>
  <si>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</si>
  <si>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Податок на прибуток підприємств</t>
  </si>
  <si>
    <t>Плата за гарантії, надані Верховною Радою Автономної Республіки Крим, міськими та обласними радами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</si>
  <si>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</si>
  <si>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Доходи спеціального фонду</t>
  </si>
  <si>
    <t>Щомісячна інформація про надходження до бюджету Миколаївської міської територіальної громади за  2023 рік
(без власних надходжень бюджетних установ)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</si>
  <si>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</si>
  <si>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</si>
  <si>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</si>
  <si>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</si>
  <si>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Кошти від продажу землі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</si>
  <si>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</si>
  <si>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Інші дотації з місцевого бюджету</t>
  </si>
  <si>
    <t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</si>
  <si>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в 3,9 р.б.</t>
  </si>
  <si>
    <t>в 6,0 р.б.</t>
  </si>
  <si>
    <t>в 4,5 р,б</t>
  </si>
  <si>
    <t>в 2,0 р.б.</t>
  </si>
  <si>
    <t>в 3,4 р.б</t>
  </si>
  <si>
    <t>План на        січень - серпень                        з урахуванням змін, 
тис. грн.</t>
  </si>
  <si>
    <t>в 2,6 р.б.</t>
  </si>
  <si>
    <t>в 1,9 р.б.</t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</si>
  <si>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 пунктів 11</t>
    </r>
    <r>
      <rPr>
        <u val="single"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- 14 частини другої статті 7 або учасниками бойових дій відповідно до пунктів 19 - 2</t>
    </r>
    <r>
      <rPr>
        <u val="single"/>
        <sz val="13"/>
        <color indexed="8"/>
        <rFont val="Times New Roman"/>
        <family val="1"/>
      </rPr>
      <t>1</t>
    </r>
    <r>
      <rPr>
        <sz val="13"/>
        <color indexed="8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</si>
  <si>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Надійшло                             з 01 січня             по 31 серпня ,   тис. грн.</t>
  </si>
  <si>
    <t>Відхилення                    (+/-) тис.грн</t>
  </si>
  <si>
    <t>Субвенція з місцевого бюджету на виплату грошової компенсації за належні для отримання жилі приміщення для сімей осіб, визначених пунктами 2 – 5 частини першої статті 10-1 Закону України «Про статус ветеранів війни, гарантії їх соціального захисту», для осіб з інвалідністю I –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зв’язку з військовою агресією Російської Федерації проти України, визначених пунктами 11 –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</si>
</sst>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_-;\-* #,##0_-;_-* &quot;-&quot;_-;_-@_-"/>
    <numFmt numFmtId="181" formatCode="_-* #,##0.00_-;\-* #,##0.00_-;_-* &quot;-&quot;??_-;_-@_-"/>
    <numFmt numFmtId="182" formatCode="0.0"/>
    <numFmt numFmtId="183" formatCode="0.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;[Red]\-#,##0.00"/>
    <numFmt numFmtId="190" formatCode="#,##0.000"/>
    <numFmt numFmtId="191" formatCode="#,##0.000_ ;[Red]\-#,##0.000\ "/>
  </numFmts>
  <fonts count="56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u val="single"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11"/>
      <color indexed="8"/>
      <name val="Times New Roman"/>
      <family val="1"/>
    </font>
    <font>
      <sz val="14"/>
      <color indexed="63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rgb="FF333333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183" fontId="0" fillId="0" borderId="0" xfId="0" applyNumberFormat="1" applyAlignment="1">
      <alignment/>
    </xf>
    <xf numFmtId="0" fontId="5" fillId="0" borderId="0" xfId="0" applyFont="1" applyAlignment="1">
      <alignment vertical="top"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183" fontId="0" fillId="0" borderId="0" xfId="0" applyNumberFormat="1" applyFill="1" applyAlignment="1">
      <alignment/>
    </xf>
    <xf numFmtId="183" fontId="0" fillId="0" borderId="0" xfId="0" applyNumberFormat="1" applyFill="1" applyAlignment="1">
      <alignment wrapText="1"/>
    </xf>
    <xf numFmtId="0" fontId="3" fillId="0" borderId="0" xfId="0" applyFont="1" applyFill="1" applyAlignment="1">
      <alignment vertical="center"/>
    </xf>
    <xf numFmtId="182" fontId="50" fillId="0" borderId="0" xfId="0" applyNumberFormat="1" applyFont="1" applyFill="1" applyBorder="1" applyAlignment="1">
      <alignment/>
    </xf>
    <xf numFmtId="182" fontId="50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184" fontId="9" fillId="0" borderId="0" xfId="0" applyNumberFormat="1" applyFont="1" applyFill="1" applyAlignment="1">
      <alignment/>
    </xf>
    <xf numFmtId="183" fontId="9" fillId="0" borderId="0" xfId="0" applyNumberFormat="1" applyFont="1" applyAlignment="1">
      <alignment/>
    </xf>
    <xf numFmtId="0" fontId="9" fillId="0" borderId="0" xfId="0" applyFont="1" applyAlignment="1">
      <alignment/>
    </xf>
    <xf numFmtId="182" fontId="9" fillId="0" borderId="0" xfId="0" applyNumberFormat="1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182" fontId="51" fillId="33" borderId="10" xfId="0" applyNumberFormat="1" applyFont="1" applyFill="1" applyBorder="1" applyAlignment="1">
      <alignment horizontal="center" vertical="top" wrapText="1"/>
    </xf>
    <xf numFmtId="184" fontId="51" fillId="33" borderId="10" xfId="0" applyNumberFormat="1" applyFont="1" applyFill="1" applyBorder="1" applyAlignment="1">
      <alignment horizontal="center" vertical="top" wrapText="1"/>
    </xf>
    <xf numFmtId="183" fontId="51" fillId="0" borderId="10" xfId="0" applyNumberFormat="1" applyFont="1" applyBorder="1" applyAlignment="1">
      <alignment horizontal="center" vertical="top" wrapText="1"/>
    </xf>
    <xf numFmtId="182" fontId="51" fillId="0" borderId="10" xfId="0" applyNumberFormat="1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center" wrapText="1"/>
    </xf>
    <xf numFmtId="183" fontId="52" fillId="0" borderId="10" xfId="0" applyNumberFormat="1" applyFont="1" applyFill="1" applyBorder="1" applyAlignment="1">
      <alignment horizontal="left" vertical="center" wrapText="1"/>
    </xf>
    <xf numFmtId="183" fontId="51" fillId="0" borderId="10" xfId="0" applyNumberFormat="1" applyFont="1" applyFill="1" applyBorder="1" applyAlignment="1">
      <alignment horizontal="center" vertical="center" wrapText="1"/>
    </xf>
    <xf numFmtId="183" fontId="51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183" fontId="51" fillId="0" borderId="10" xfId="0" applyNumberFormat="1" applyFont="1" applyFill="1" applyBorder="1" applyAlignment="1">
      <alignment horizontal="right" vertical="center"/>
    </xf>
    <xf numFmtId="183" fontId="51" fillId="0" borderId="10" xfId="0" applyNumberFormat="1" applyFont="1" applyFill="1" applyBorder="1" applyAlignment="1">
      <alignment horizontal="right"/>
    </xf>
    <xf numFmtId="183" fontId="51" fillId="0" borderId="10" xfId="0" applyNumberFormat="1" applyFont="1" applyFill="1" applyBorder="1" applyAlignment="1">
      <alignment/>
    </xf>
    <xf numFmtId="182" fontId="51" fillId="0" borderId="10" xfId="0" applyNumberFormat="1" applyFont="1" applyFill="1" applyBorder="1" applyAlignment="1">
      <alignment/>
    </xf>
    <xf numFmtId="182" fontId="51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/>
    </xf>
    <xf numFmtId="9" fontId="10" fillId="0" borderId="10" xfId="55" applyFont="1" applyFill="1" applyBorder="1" applyAlignment="1">
      <alignment vertical="center" wrapText="1"/>
    </xf>
    <xf numFmtId="183" fontId="53" fillId="0" borderId="10" xfId="0" applyNumberFormat="1" applyFont="1" applyFill="1" applyBorder="1" applyAlignment="1">
      <alignment/>
    </xf>
    <xf numFmtId="183" fontId="53" fillId="0" borderId="10" xfId="0" applyNumberFormat="1" applyFont="1" applyFill="1" applyBorder="1" applyAlignment="1">
      <alignment horizontal="right"/>
    </xf>
    <xf numFmtId="182" fontId="53" fillId="0" borderId="10" xfId="0" applyNumberFormat="1" applyFont="1" applyFill="1" applyBorder="1" applyAlignment="1">
      <alignment/>
    </xf>
    <xf numFmtId="182" fontId="53" fillId="0" borderId="10" xfId="0" applyNumberFormat="1" applyFont="1" applyFill="1" applyBorder="1" applyAlignment="1">
      <alignment horizontal="right"/>
    </xf>
    <xf numFmtId="0" fontId="10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top"/>
    </xf>
    <xf numFmtId="183" fontId="52" fillId="0" borderId="10" xfId="0" applyNumberFormat="1" applyFont="1" applyFill="1" applyBorder="1" applyAlignment="1">
      <alignment/>
    </xf>
    <xf numFmtId="182" fontId="52" fillId="0" borderId="10" xfId="0" applyNumberFormat="1" applyFont="1" applyFill="1" applyBorder="1" applyAlignment="1">
      <alignment/>
    </xf>
    <xf numFmtId="182" fontId="52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wrapText="1"/>
    </xf>
    <xf numFmtId="183" fontId="52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wrapText="1"/>
    </xf>
    <xf numFmtId="0" fontId="54" fillId="0" borderId="10" xfId="0" applyFont="1" applyBorder="1" applyAlignment="1">
      <alignment wrapText="1"/>
    </xf>
    <xf numFmtId="182" fontId="51" fillId="0" borderId="10" xfId="0" applyNumberFormat="1" applyFont="1" applyFill="1" applyBorder="1" applyAlignment="1">
      <alignment vertical="center"/>
    </xf>
    <xf numFmtId="182" fontId="51" fillId="0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vertical="top" wrapText="1"/>
    </xf>
    <xf numFmtId="183" fontId="52" fillId="0" borderId="10" xfId="0" applyNumberFormat="1" applyFont="1" applyFill="1" applyBorder="1" applyAlignment="1">
      <alignment vertical="center"/>
    </xf>
    <xf numFmtId="183" fontId="51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top" wrapText="1"/>
    </xf>
    <xf numFmtId="182" fontId="52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 wrapText="1"/>
    </xf>
    <xf numFmtId="182" fontId="52" fillId="0" borderId="10" xfId="0" applyNumberFormat="1" applyFont="1" applyFill="1" applyBorder="1" applyAlignment="1">
      <alignment vertical="center"/>
    </xf>
    <xf numFmtId="0" fontId="55" fillId="0" borderId="10" xfId="0" applyFont="1" applyBorder="1" applyAlignment="1">
      <alignment wrapText="1"/>
    </xf>
    <xf numFmtId="0" fontId="14" fillId="0" borderId="10" xfId="0" applyFont="1" applyBorder="1" applyAlignment="1">
      <alignment horizontal="left" vertical="center" wrapText="1"/>
    </xf>
    <xf numFmtId="182" fontId="55" fillId="0" borderId="10" xfId="0" applyNumberFormat="1" applyFont="1" applyFill="1" applyBorder="1" applyAlignment="1">
      <alignment horizontal="center" vertical="top" wrapText="1"/>
    </xf>
    <xf numFmtId="184" fontId="55" fillId="0" borderId="10" xfId="0" applyNumberFormat="1" applyFont="1" applyFill="1" applyBorder="1" applyAlignment="1">
      <alignment horizontal="center" vertical="top" wrapText="1"/>
    </xf>
    <xf numFmtId="183" fontId="55" fillId="0" borderId="10" xfId="0" applyNumberFormat="1" applyFont="1" applyFill="1" applyBorder="1" applyAlignment="1">
      <alignment horizontal="center" vertical="top" wrapText="1"/>
    </xf>
    <xf numFmtId="183" fontId="55" fillId="0" borderId="10" xfId="0" applyNumberFormat="1" applyFont="1" applyFill="1" applyBorder="1" applyAlignment="1">
      <alignment vertical="top" wrapText="1"/>
    </xf>
    <xf numFmtId="0" fontId="51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SheetLayoutView="100" zoomScalePageLayoutView="0" workbookViewId="0" topLeftCell="A32">
      <selection activeCell="A26" sqref="A26"/>
    </sheetView>
  </sheetViews>
  <sheetFormatPr defaultColWidth="9.00390625" defaultRowHeight="12.75"/>
  <cols>
    <col min="1" max="1" width="71.25390625" style="0" customWidth="1"/>
    <col min="2" max="2" width="16.25390625" style="1" customWidth="1"/>
    <col min="3" max="3" width="18.375" style="0" customWidth="1"/>
    <col min="4" max="4" width="18.875" style="6" customWidth="1"/>
    <col min="5" max="5" width="18.25390625" style="6" customWidth="1"/>
    <col min="6" max="6" width="13.375" style="0" customWidth="1"/>
    <col min="7" max="7" width="20.375" style="0" customWidth="1"/>
  </cols>
  <sheetData>
    <row r="1" spans="1:7" ht="49.5" customHeight="1">
      <c r="A1" s="71" t="s">
        <v>33</v>
      </c>
      <c r="B1" s="71"/>
      <c r="C1" s="71"/>
      <c r="D1" s="71"/>
      <c r="E1" s="71"/>
      <c r="F1" s="71"/>
      <c r="G1" s="71"/>
    </row>
    <row r="2" spans="1:7" ht="12.75" customHeight="1">
      <c r="A2" s="15"/>
      <c r="B2" s="16"/>
      <c r="C2" s="17"/>
      <c r="D2" s="18"/>
      <c r="E2" s="18"/>
      <c r="F2" s="19"/>
      <c r="G2" s="20"/>
    </row>
    <row r="3" spans="1:7" ht="109.5" customHeight="1">
      <c r="A3" s="21" t="s">
        <v>0</v>
      </c>
      <c r="B3" s="66" t="s">
        <v>21</v>
      </c>
      <c r="C3" s="67" t="s">
        <v>47</v>
      </c>
      <c r="D3" s="68" t="s">
        <v>51</v>
      </c>
      <c r="E3" s="69" t="s">
        <v>52</v>
      </c>
      <c r="F3" s="66" t="s">
        <v>17</v>
      </c>
      <c r="G3" s="66" t="s">
        <v>18</v>
      </c>
    </row>
    <row r="4" spans="1:7" ht="49.5" customHeight="1" hidden="1">
      <c r="A4" s="21"/>
      <c r="B4" s="22"/>
      <c r="C4" s="23"/>
      <c r="D4" s="24"/>
      <c r="E4" s="24"/>
      <c r="F4" s="25"/>
      <c r="G4" s="25"/>
    </row>
    <row r="5" spans="1:7" s="1" customFormat="1" ht="27" customHeight="1">
      <c r="A5" s="26" t="s">
        <v>1</v>
      </c>
      <c r="B5" s="27"/>
      <c r="C5" s="28"/>
      <c r="D5" s="29"/>
      <c r="E5" s="29"/>
      <c r="F5" s="29"/>
      <c r="G5" s="28"/>
    </row>
    <row r="6" spans="1:7" ht="18.75">
      <c r="A6" s="30" t="s">
        <v>2</v>
      </c>
      <c r="B6" s="31">
        <v>4299285</v>
      </c>
      <c r="C6" s="31">
        <v>2728173.6</v>
      </c>
      <c r="D6" s="32">
        <v>2729382.144</v>
      </c>
      <c r="E6" s="33">
        <f>D6-C6</f>
        <v>1208.5439999997616</v>
      </c>
      <c r="F6" s="34">
        <f>D6/B6*100</f>
        <v>63.48455950233585</v>
      </c>
      <c r="G6" s="35">
        <f>D6/C6*100</f>
        <v>100.04429864727082</v>
      </c>
    </row>
    <row r="7" spans="1:7" ht="18.75">
      <c r="A7" s="30" t="s">
        <v>29</v>
      </c>
      <c r="B7" s="31">
        <v>1000</v>
      </c>
      <c r="C7" s="31">
        <v>700</v>
      </c>
      <c r="D7" s="32">
        <v>1404.674</v>
      </c>
      <c r="E7" s="33">
        <f aca="true" t="shared" si="0" ref="E7:E21">D7-C7</f>
        <v>704.674</v>
      </c>
      <c r="F7" s="34">
        <f>D7/B7*100</f>
        <v>140.4674</v>
      </c>
      <c r="G7" s="35" t="s">
        <v>45</v>
      </c>
    </row>
    <row r="8" spans="1:7" ht="18.75">
      <c r="A8" s="36" t="s">
        <v>20</v>
      </c>
      <c r="B8" s="31">
        <v>300250</v>
      </c>
      <c r="C8" s="31">
        <v>196695.4</v>
      </c>
      <c r="D8" s="32">
        <v>192165.844</v>
      </c>
      <c r="E8" s="33">
        <f t="shared" si="0"/>
        <v>-4529.555999999982</v>
      </c>
      <c r="F8" s="34">
        <f aca="true" t="shared" si="1" ref="F8:F43">D8/B8*100</f>
        <v>64.00194637801833</v>
      </c>
      <c r="G8" s="35">
        <f aca="true" t="shared" si="2" ref="G8:G20">D8/C8*100</f>
        <v>97.6971723792219</v>
      </c>
    </row>
    <row r="9" spans="1:7" s="8" customFormat="1" ht="18.75">
      <c r="A9" s="37" t="s">
        <v>15</v>
      </c>
      <c r="B9" s="33">
        <f>B10+B14+B15</f>
        <v>931934</v>
      </c>
      <c r="C9" s="33">
        <f>C10+C14+C15</f>
        <v>548118.9</v>
      </c>
      <c r="D9" s="33">
        <f>D10+D14+D15</f>
        <v>516002.21400000004</v>
      </c>
      <c r="E9" s="33">
        <f t="shared" si="0"/>
        <v>-32116.685999999987</v>
      </c>
      <c r="F9" s="34">
        <f t="shared" si="1"/>
        <v>55.368965398837254</v>
      </c>
      <c r="G9" s="35">
        <f t="shared" si="2"/>
        <v>94.14056220283592</v>
      </c>
    </row>
    <row r="10" spans="1:7" s="3" customFormat="1" ht="18" customHeight="1">
      <c r="A10" s="38" t="s">
        <v>3</v>
      </c>
      <c r="B10" s="39">
        <f>SUM(B11:B13)</f>
        <v>401694</v>
      </c>
      <c r="C10" s="40">
        <f>SUM(C11:C13)</f>
        <v>191901.03</v>
      </c>
      <c r="D10" s="40">
        <f>SUM(D11:D13)</f>
        <v>166815.304</v>
      </c>
      <c r="E10" s="39">
        <f t="shared" si="0"/>
        <v>-25085.725999999995</v>
      </c>
      <c r="F10" s="41">
        <f t="shared" si="1"/>
        <v>41.527955110108685</v>
      </c>
      <c r="G10" s="42">
        <f t="shared" si="2"/>
        <v>86.92777938711428</v>
      </c>
    </row>
    <row r="11" spans="1:7" s="7" customFormat="1" ht="47.25" customHeight="1">
      <c r="A11" s="43" t="s">
        <v>16</v>
      </c>
      <c r="B11" s="39">
        <v>58024</v>
      </c>
      <c r="C11" s="39">
        <v>30840</v>
      </c>
      <c r="D11" s="39">
        <v>28448.124</v>
      </c>
      <c r="E11" s="39">
        <f t="shared" si="0"/>
        <v>-2391.876</v>
      </c>
      <c r="F11" s="41">
        <f t="shared" si="1"/>
        <v>49.02820212325934</v>
      </c>
      <c r="G11" s="42">
        <f t="shared" si="2"/>
        <v>92.24424124513618</v>
      </c>
    </row>
    <row r="12" spans="1:7" s="3" customFormat="1" ht="18" customHeight="1">
      <c r="A12" s="43" t="s">
        <v>4</v>
      </c>
      <c r="B12" s="39">
        <v>342700</v>
      </c>
      <c r="C12" s="39">
        <v>160444</v>
      </c>
      <c r="D12" s="39">
        <v>137384.388</v>
      </c>
      <c r="E12" s="39">
        <f t="shared" si="0"/>
        <v>-23059.611999999994</v>
      </c>
      <c r="F12" s="41">
        <f t="shared" si="1"/>
        <v>40.08882054274876</v>
      </c>
      <c r="G12" s="42">
        <f t="shared" si="2"/>
        <v>85.62762583829873</v>
      </c>
    </row>
    <row r="13" spans="1:7" s="3" customFormat="1" ht="21" customHeight="1">
      <c r="A13" s="43" t="s">
        <v>5</v>
      </c>
      <c r="B13" s="39">
        <v>970</v>
      </c>
      <c r="C13" s="39">
        <v>617.03</v>
      </c>
      <c r="D13" s="39">
        <v>982.792</v>
      </c>
      <c r="E13" s="39">
        <f t="shared" si="0"/>
        <v>365.76200000000006</v>
      </c>
      <c r="F13" s="41">
        <f t="shared" si="1"/>
        <v>101.31876288659794</v>
      </c>
      <c r="G13" s="42">
        <f t="shared" si="2"/>
        <v>159.27783089963214</v>
      </c>
    </row>
    <row r="14" spans="1:7" s="3" customFormat="1" ht="21" customHeight="1">
      <c r="A14" s="44" t="s">
        <v>24</v>
      </c>
      <c r="B14" s="40">
        <v>240</v>
      </c>
      <c r="C14" s="40">
        <v>159.57</v>
      </c>
      <c r="D14" s="40">
        <v>325.145</v>
      </c>
      <c r="E14" s="39">
        <f t="shared" si="0"/>
        <v>165.575</v>
      </c>
      <c r="F14" s="41">
        <f t="shared" si="1"/>
        <v>135.47708333333333</v>
      </c>
      <c r="G14" s="42" t="s">
        <v>45</v>
      </c>
    </row>
    <row r="15" spans="1:7" s="3" customFormat="1" ht="32.25" customHeight="1">
      <c r="A15" s="44" t="s">
        <v>25</v>
      </c>
      <c r="B15" s="40">
        <v>530000</v>
      </c>
      <c r="C15" s="40">
        <v>356058.3</v>
      </c>
      <c r="D15" s="40">
        <v>348861.765</v>
      </c>
      <c r="E15" s="39">
        <f t="shared" si="0"/>
        <v>-7196.534999999974</v>
      </c>
      <c r="F15" s="41">
        <f t="shared" si="1"/>
        <v>65.8229745283019</v>
      </c>
      <c r="G15" s="42">
        <f t="shared" si="2"/>
        <v>97.97883239907623</v>
      </c>
    </row>
    <row r="16" spans="1:7" ht="27" customHeight="1">
      <c r="A16" s="36" t="s">
        <v>7</v>
      </c>
      <c r="B16" s="32">
        <v>1050</v>
      </c>
      <c r="C16" s="32">
        <v>695</v>
      </c>
      <c r="D16" s="33">
        <v>2703.586</v>
      </c>
      <c r="E16" s="33">
        <f t="shared" si="0"/>
        <v>2008.5859999999998</v>
      </c>
      <c r="F16" s="35" t="s">
        <v>48</v>
      </c>
      <c r="G16" s="35" t="s">
        <v>42</v>
      </c>
    </row>
    <row r="17" spans="1:7" ht="27.75" customHeight="1">
      <c r="A17" s="36" t="s">
        <v>19</v>
      </c>
      <c r="B17" s="32">
        <v>22390</v>
      </c>
      <c r="C17" s="32">
        <v>14283.66</v>
      </c>
      <c r="D17" s="33">
        <v>18867.682</v>
      </c>
      <c r="E17" s="33">
        <f t="shared" si="0"/>
        <v>4584.022000000001</v>
      </c>
      <c r="F17" s="34">
        <f t="shared" si="1"/>
        <v>84.26834301027245</v>
      </c>
      <c r="G17" s="35">
        <f t="shared" si="2"/>
        <v>132.0927689401736</v>
      </c>
    </row>
    <row r="18" spans="1:7" ht="45.75" customHeight="1">
      <c r="A18" s="36" t="s">
        <v>22</v>
      </c>
      <c r="B18" s="32">
        <v>5500</v>
      </c>
      <c r="C18" s="32">
        <v>3650</v>
      </c>
      <c r="D18" s="33">
        <v>3449.842</v>
      </c>
      <c r="E18" s="33">
        <f t="shared" si="0"/>
        <v>-200.1579999999999</v>
      </c>
      <c r="F18" s="34">
        <f t="shared" si="1"/>
        <v>62.7244</v>
      </c>
      <c r="G18" s="35">
        <f t="shared" si="2"/>
        <v>94.5162191780822</v>
      </c>
    </row>
    <row r="19" spans="1:7" ht="18" customHeight="1">
      <c r="A19" s="36" t="s">
        <v>8</v>
      </c>
      <c r="B19" s="32">
        <v>230</v>
      </c>
      <c r="C19" s="32">
        <v>127.9</v>
      </c>
      <c r="D19" s="33">
        <v>205.512</v>
      </c>
      <c r="E19" s="33">
        <f t="shared" si="0"/>
        <v>77.612</v>
      </c>
      <c r="F19" s="34">
        <f t="shared" si="1"/>
        <v>89.35304347826087</v>
      </c>
      <c r="G19" s="35">
        <f t="shared" si="2"/>
        <v>160.6817826426896</v>
      </c>
    </row>
    <row r="20" spans="1:7" ht="17.25" customHeight="1">
      <c r="A20" s="37" t="s">
        <v>9</v>
      </c>
      <c r="B20" s="33">
        <v>7330.8</v>
      </c>
      <c r="C20" s="33">
        <v>5653.8</v>
      </c>
      <c r="D20" s="33">
        <v>7888.085</v>
      </c>
      <c r="E20" s="33">
        <f t="shared" si="0"/>
        <v>2234.285</v>
      </c>
      <c r="F20" s="34">
        <f t="shared" si="1"/>
        <v>107.60196704316036</v>
      </c>
      <c r="G20" s="35">
        <f t="shared" si="2"/>
        <v>139.5182885846687</v>
      </c>
    </row>
    <row r="21" spans="1:7" s="2" customFormat="1" ht="19.5" customHeight="1">
      <c r="A21" s="45" t="s">
        <v>10</v>
      </c>
      <c r="B21" s="46">
        <f>B6+B7+B8+B9+B16+B17+B18+B19+B20</f>
        <v>5568969.8</v>
      </c>
      <c r="C21" s="46">
        <f>C6+C7+C8+C9+C16+C17+C18+C19+C20</f>
        <v>3498098.26</v>
      </c>
      <c r="D21" s="46">
        <f>D6+D7+D8+D9+D16+D17+D18+D19+D20</f>
        <v>3472069.5830000006</v>
      </c>
      <c r="E21" s="46">
        <f t="shared" si="0"/>
        <v>-26028.67699999921</v>
      </c>
      <c r="F21" s="47">
        <f t="shared" si="1"/>
        <v>62.34671236680078</v>
      </c>
      <c r="G21" s="48">
        <f aca="true" t="shared" si="3" ref="G21:G33">D21/C21*100</f>
        <v>99.25591921480218</v>
      </c>
    </row>
    <row r="22" spans="1:7" s="2" customFormat="1" ht="24" customHeight="1">
      <c r="A22" s="49" t="s">
        <v>26</v>
      </c>
      <c r="B22" s="46">
        <f>SUM(B23:B32)</f>
        <v>876238.469</v>
      </c>
      <c r="C22" s="46">
        <f>SUM(C23:C32)</f>
        <v>647515.488</v>
      </c>
      <c r="D22" s="46">
        <f>SUM(D23:D32)</f>
        <v>515641.18600000005</v>
      </c>
      <c r="E22" s="46">
        <f>D22-C22</f>
        <v>-131874.30199999997</v>
      </c>
      <c r="F22" s="47">
        <f t="shared" si="1"/>
        <v>58.84712943366562</v>
      </c>
      <c r="G22" s="48">
        <f t="shared" si="3"/>
        <v>79.63379958565562</v>
      </c>
    </row>
    <row r="23" spans="1:7" s="8" customFormat="1" ht="100.5" customHeight="1">
      <c r="A23" s="50" t="s">
        <v>23</v>
      </c>
      <c r="B23" s="32">
        <v>3947.3</v>
      </c>
      <c r="C23" s="32">
        <v>1973.6</v>
      </c>
      <c r="D23" s="33">
        <v>1973.6</v>
      </c>
      <c r="E23" s="33"/>
      <c r="F23" s="34">
        <f t="shared" si="1"/>
        <v>49.99873331137739</v>
      </c>
      <c r="G23" s="35">
        <f t="shared" si="3"/>
        <v>100</v>
      </c>
    </row>
    <row r="24" spans="1:7" s="8" customFormat="1" ht="39" customHeight="1">
      <c r="A24" s="50" t="s">
        <v>11</v>
      </c>
      <c r="B24" s="32">
        <v>704371.7</v>
      </c>
      <c r="C24" s="32">
        <v>485616.4</v>
      </c>
      <c r="D24" s="33">
        <v>485616.4</v>
      </c>
      <c r="E24" s="33"/>
      <c r="F24" s="34">
        <f t="shared" si="1"/>
        <v>68.94320143753647</v>
      </c>
      <c r="G24" s="35">
        <f t="shared" si="3"/>
        <v>100</v>
      </c>
    </row>
    <row r="25" spans="1:7" s="8" customFormat="1" ht="23.25" customHeight="1">
      <c r="A25" s="50" t="s">
        <v>40</v>
      </c>
      <c r="B25" s="32">
        <v>1058.655</v>
      </c>
      <c r="C25" s="32">
        <v>1058.655</v>
      </c>
      <c r="D25" s="33">
        <v>1058.655</v>
      </c>
      <c r="E25" s="33"/>
      <c r="F25" s="34">
        <f t="shared" si="1"/>
        <v>100</v>
      </c>
      <c r="G25" s="35">
        <f t="shared" si="3"/>
        <v>100</v>
      </c>
    </row>
    <row r="26" spans="1:7" s="8" customFormat="1" ht="304.5" customHeight="1">
      <c r="A26" s="65" t="s">
        <v>53</v>
      </c>
      <c r="B26" s="32">
        <v>11282.493</v>
      </c>
      <c r="C26" s="32">
        <v>11282.493</v>
      </c>
      <c r="D26" s="33">
        <v>11282.493</v>
      </c>
      <c r="E26" s="33"/>
      <c r="F26" s="34">
        <f>D26/B26*100</f>
        <v>100</v>
      </c>
      <c r="G26" s="35">
        <f t="shared" si="3"/>
        <v>100</v>
      </c>
    </row>
    <row r="27" spans="1:7" s="8" customFormat="1" ht="288.75" customHeight="1">
      <c r="A27" s="64" t="s">
        <v>50</v>
      </c>
      <c r="B27" s="32">
        <v>110929.259</v>
      </c>
      <c r="C27" s="32">
        <v>110929.259</v>
      </c>
      <c r="D27" s="33"/>
      <c r="E27" s="33">
        <f>D27-C27</f>
        <v>-110929.259</v>
      </c>
      <c r="F27" s="34"/>
      <c r="G27" s="35"/>
    </row>
    <row r="28" spans="1:7" s="8" customFormat="1" ht="64.5" customHeight="1">
      <c r="A28" s="50" t="s">
        <v>27</v>
      </c>
      <c r="B28" s="32">
        <v>12529.235</v>
      </c>
      <c r="C28" s="32">
        <v>8636.128</v>
      </c>
      <c r="D28" s="33">
        <v>8636.128</v>
      </c>
      <c r="E28" s="33"/>
      <c r="F28" s="34">
        <f t="shared" si="1"/>
        <v>68.92781562481667</v>
      </c>
      <c r="G28" s="35">
        <f t="shared" si="3"/>
        <v>100</v>
      </c>
    </row>
    <row r="29" spans="1:7" s="8" customFormat="1" ht="63" customHeight="1">
      <c r="A29" s="50" t="s">
        <v>34</v>
      </c>
      <c r="B29" s="32">
        <v>4129.047</v>
      </c>
      <c r="C29" s="32">
        <v>2752.744</v>
      </c>
      <c r="D29" s="33">
        <v>2752.744</v>
      </c>
      <c r="E29" s="33"/>
      <c r="F29" s="34">
        <f t="shared" si="1"/>
        <v>66.66778072518915</v>
      </c>
      <c r="G29" s="35">
        <f t="shared" si="3"/>
        <v>100</v>
      </c>
    </row>
    <row r="30" spans="1:7" s="8" customFormat="1" ht="20.25" customHeight="1">
      <c r="A30" s="50" t="s">
        <v>28</v>
      </c>
      <c r="B30" s="32">
        <v>7922.115</v>
      </c>
      <c r="C30" s="32">
        <v>5217.109</v>
      </c>
      <c r="D30" s="33">
        <v>4272.066</v>
      </c>
      <c r="E30" s="33">
        <f>D30-C30</f>
        <v>-945.0430000000006</v>
      </c>
      <c r="F30" s="34">
        <f t="shared" si="1"/>
        <v>53.92582662584423</v>
      </c>
      <c r="G30" s="35">
        <f t="shared" si="3"/>
        <v>81.88569569851808</v>
      </c>
    </row>
    <row r="31" spans="1:7" s="8" customFormat="1" ht="83.25" customHeight="1">
      <c r="A31" s="70" t="s">
        <v>36</v>
      </c>
      <c r="B31" s="32">
        <v>68.665</v>
      </c>
      <c r="C31" s="32">
        <v>49.1</v>
      </c>
      <c r="D31" s="33">
        <v>49.1</v>
      </c>
      <c r="E31" s="33"/>
      <c r="F31" s="34">
        <f t="shared" si="1"/>
        <v>71.50658996577587</v>
      </c>
      <c r="G31" s="35">
        <f t="shared" si="3"/>
        <v>100</v>
      </c>
    </row>
    <row r="32" spans="1:7" s="8" customFormat="1" ht="67.5" customHeight="1">
      <c r="A32" s="70" t="s">
        <v>41</v>
      </c>
      <c r="B32" s="32">
        <v>20000</v>
      </c>
      <c r="C32" s="32">
        <v>20000</v>
      </c>
      <c r="D32" s="33"/>
      <c r="E32" s="33">
        <f>D32-C32</f>
        <v>-20000</v>
      </c>
      <c r="F32" s="34"/>
      <c r="G32" s="35"/>
    </row>
    <row r="33" spans="1:7" s="2" customFormat="1" ht="19.5" customHeight="1">
      <c r="A33" s="51" t="s">
        <v>12</v>
      </c>
      <c r="B33" s="46">
        <f>B21+B22</f>
        <v>6445208.268999999</v>
      </c>
      <c r="C33" s="46">
        <f>C21+C22</f>
        <v>4145613.7479999997</v>
      </c>
      <c r="D33" s="52">
        <f>D21+D22</f>
        <v>3987710.769000001</v>
      </c>
      <c r="E33" s="46">
        <f>D33-C33</f>
        <v>-157902.9789999989</v>
      </c>
      <c r="F33" s="47">
        <f t="shared" si="1"/>
        <v>61.870937331536545</v>
      </c>
      <c r="G33" s="48">
        <f t="shared" si="3"/>
        <v>96.19108318819674</v>
      </c>
    </row>
    <row r="34" spans="1:7" ht="25.5" customHeight="1">
      <c r="A34" s="53" t="s">
        <v>13</v>
      </c>
      <c r="B34" s="33"/>
      <c r="C34" s="32"/>
      <c r="D34" s="33"/>
      <c r="E34" s="33"/>
      <c r="F34" s="47"/>
      <c r="G34" s="48"/>
    </row>
    <row r="35" spans="1:7" s="9" customFormat="1" ht="17.25" customHeight="1">
      <c r="A35" s="36" t="s">
        <v>6</v>
      </c>
      <c r="B35" s="33">
        <v>100</v>
      </c>
      <c r="C35" s="33">
        <v>74.6</v>
      </c>
      <c r="D35" s="32">
        <v>450.075</v>
      </c>
      <c r="E35" s="33">
        <f>D35-C35</f>
        <v>375.475</v>
      </c>
      <c r="F35" s="35" t="s">
        <v>44</v>
      </c>
      <c r="G35" s="35" t="s">
        <v>43</v>
      </c>
    </row>
    <row r="36" spans="1:7" s="9" customFormat="1" ht="69.75" customHeight="1">
      <c r="A36" s="54" t="s">
        <v>35</v>
      </c>
      <c r="B36" s="33"/>
      <c r="C36" s="33"/>
      <c r="D36" s="32">
        <v>48.912</v>
      </c>
      <c r="E36" s="33">
        <f>D36-C36</f>
        <v>48.912</v>
      </c>
      <c r="F36" s="34"/>
      <c r="G36" s="35"/>
    </row>
    <row r="37" spans="1:7" s="4" customFormat="1" ht="44.25" customHeight="1">
      <c r="A37" s="36" t="s">
        <v>30</v>
      </c>
      <c r="B37" s="31">
        <v>0.024</v>
      </c>
      <c r="C37" s="31"/>
      <c r="D37" s="31"/>
      <c r="E37" s="31"/>
      <c r="F37" s="34"/>
      <c r="G37" s="35"/>
    </row>
    <row r="38" spans="1:7" s="4" customFormat="1" ht="78.75" customHeight="1">
      <c r="A38" s="36" t="s">
        <v>31</v>
      </c>
      <c r="B38" s="31">
        <v>359.5</v>
      </c>
      <c r="C38" s="31">
        <v>179.8</v>
      </c>
      <c r="D38" s="31">
        <v>191.481</v>
      </c>
      <c r="E38" s="31">
        <f>D38-C38</f>
        <v>11.680999999999983</v>
      </c>
      <c r="F38" s="55">
        <f>D38/B38*100</f>
        <v>53.26314325452016</v>
      </c>
      <c r="G38" s="56">
        <f>D38/C38*100</f>
        <v>106.49666295884315</v>
      </c>
    </row>
    <row r="39" spans="1:7" s="4" customFormat="1" ht="42" customHeight="1">
      <c r="A39" s="36" t="s">
        <v>37</v>
      </c>
      <c r="B39" s="31"/>
      <c r="C39" s="31"/>
      <c r="D39" s="31">
        <v>19.315</v>
      </c>
      <c r="E39" s="31">
        <f>D39-C39</f>
        <v>19.315</v>
      </c>
      <c r="F39" s="55"/>
      <c r="G39" s="56"/>
    </row>
    <row r="40" spans="1:7" s="4" customFormat="1" ht="28.5" customHeight="1">
      <c r="A40" s="57" t="s">
        <v>38</v>
      </c>
      <c r="B40" s="58"/>
      <c r="C40" s="58"/>
      <c r="D40" s="59">
        <v>118.92</v>
      </c>
      <c r="E40" s="59">
        <f>D40-C40</f>
        <v>118.92</v>
      </c>
      <c r="F40" s="55"/>
      <c r="G40" s="56"/>
    </row>
    <row r="41" spans="1:7" s="4" customFormat="1" ht="63.75" customHeight="1">
      <c r="A41" s="57" t="s">
        <v>39</v>
      </c>
      <c r="B41" s="31"/>
      <c r="C41" s="31"/>
      <c r="D41" s="31">
        <v>32.942</v>
      </c>
      <c r="E41" s="31">
        <f>D41-C41</f>
        <v>32.942</v>
      </c>
      <c r="F41" s="55"/>
      <c r="G41" s="56"/>
    </row>
    <row r="42" spans="1:7" s="2" customFormat="1" ht="23.25" customHeight="1">
      <c r="A42" s="60" t="s">
        <v>32</v>
      </c>
      <c r="B42" s="58">
        <f>SUM(B35:B41)</f>
        <v>459.524</v>
      </c>
      <c r="C42" s="58">
        <f>SUM(C35:C41)</f>
        <v>254.4</v>
      </c>
      <c r="D42" s="58">
        <f>SUM(D35:D41)</f>
        <v>861.645</v>
      </c>
      <c r="E42" s="58">
        <f>D42-C42</f>
        <v>607.245</v>
      </c>
      <c r="F42" s="61" t="s">
        <v>49</v>
      </c>
      <c r="G42" s="61" t="s">
        <v>46</v>
      </c>
    </row>
    <row r="43" spans="1:7" s="12" customFormat="1" ht="27" customHeight="1">
      <c r="A43" s="62" t="s">
        <v>14</v>
      </c>
      <c r="B43" s="58">
        <f>B33+B42</f>
        <v>6445667.793</v>
      </c>
      <c r="C43" s="58">
        <f>C33+C42</f>
        <v>4145868.1479999996</v>
      </c>
      <c r="D43" s="58">
        <f>D33+D42</f>
        <v>3988572.414000001</v>
      </c>
      <c r="E43" s="58">
        <f>E33+E42</f>
        <v>-157295.7339999989</v>
      </c>
      <c r="F43" s="63">
        <f t="shared" si="1"/>
        <v>61.879894249771816</v>
      </c>
      <c r="G43" s="61">
        <f>D43/C43*100</f>
        <v>96.20596390466784</v>
      </c>
    </row>
    <row r="44" spans="3:7" ht="14.25">
      <c r="C44" s="1"/>
      <c r="F44" s="13"/>
      <c r="G44" s="14"/>
    </row>
    <row r="45" spans="1:7" ht="14.25">
      <c r="A45" s="5"/>
      <c r="B45" s="11"/>
      <c r="C45" s="11"/>
      <c r="D45" s="11"/>
      <c r="F45" s="13"/>
      <c r="G45" s="14"/>
    </row>
    <row r="46" spans="2:4" ht="12.75">
      <c r="B46" s="10"/>
      <c r="C46" s="10"/>
      <c r="D46" s="10"/>
    </row>
    <row r="47" spans="2:7" ht="12.75">
      <c r="B47" s="10"/>
      <c r="C47" s="10"/>
      <c r="D47" s="10"/>
      <c r="E47" s="10"/>
      <c r="F47" s="10"/>
      <c r="G47" s="10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user457c</cp:lastModifiedBy>
  <cp:lastPrinted>2023-09-01T12:01:35Z</cp:lastPrinted>
  <dcterms:created xsi:type="dcterms:W3CDTF">2004-07-02T06:40:36Z</dcterms:created>
  <dcterms:modified xsi:type="dcterms:W3CDTF">2023-09-01T12:13:43Z</dcterms:modified>
  <cp:category/>
  <cp:version/>
  <cp:contentType/>
  <cp:contentStatus/>
</cp:coreProperties>
</file>