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<sst xmlns="http://schemas.openxmlformats.org/spreadsheetml/2006/main" count="134" uniqueCount="118">
  <si>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</si>
  <si>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</si>
  <si>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</si>
  <si>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</si>
  <si>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</si>
  <si>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</si>
  <si>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</si>
  <si>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</si>
  <si>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</si>
  <si>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</si>
  <si>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</si>
  <si>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</si>
  <si>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</si>
  <si>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</si>
  <si>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</si>
  <si>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</si>
  <si>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</si>
  <si>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</si>
  <si>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</si>
  <si>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</si>
  <si>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</si>
  <si>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</si>
  <si>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</si>
  <si>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</si>
  <si>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</si>
  <si>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</si>
  <si>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</si>
  <si>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</si>
  <si>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</si>
  <si>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</si>
  <si>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</si>
  <si>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</si>
  <si>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</si>
  <si>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</si>
  <si>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</si>
  <si>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</si>
  <si>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</si>
  <si>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</si>
  <si>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</si>
  <si>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</si>
  <si>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</si>
  <si>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</si>
  <si>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</si>
  <si>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</si>
  <si>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</si>
  <si>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</si>
  <si>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</si>
  <si>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</si>
  <si>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</si>
  <si>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</si>
  <si>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</si>
  <si>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</si>
  <si>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</si>
  <si>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</si>
  <si>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</si>
  <si>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</si>
  <si>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</si>
  <si>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</si>
  <si>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</si>
  <si>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</si>
  <si>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</si>
  <si>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</si>
  <si>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</si>
  <si>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</si>
  <si>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</si>
  <si>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</si>
  <si>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</si>
  <si>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</si>
  <si>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</si>
  <si>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</si>
  <si>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</si>
  <si>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</si>
  <si>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</si>
  <si>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</si>
  <si>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</si>
  <si>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</si>
  <si>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</si>
  <si>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</si>
  <si>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</si>
  <si>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</si>
  <si>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</si>
  <si>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</si>
  <si>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</si>
  <si>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</si>
  <si>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</si>
  <si>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</si>
  <si>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</si>
  <si>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</si>
  <si>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</si>
  <si>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</si>
  <si>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</si>
  <si>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</si>
  <si>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</si>
  <si>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</si>
  <si>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</si>
  <si>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</si>
  <si>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</si>
  <si>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</si>
  <si>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</si>
  <si>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</si>
  <si>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</si>
  <si>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План на           січень - вересень   з урахуванням змін, 
тис. грн.</t>
  </si>
  <si>
    <t>План на
 январь - сентябрь с учетом изменений, тыс. грн.</t>
  </si>
  <si>
    <t>в 3,8 р.б.</t>
  </si>
  <si>
    <t>в 5,2 р.б.</t>
  </si>
  <si>
    <t>в 1,2 р.б.</t>
  </si>
  <si>
    <t>в 2,6 р.б.</t>
  </si>
  <si>
    <t>в 2,8 р.б.</t>
  </si>
  <si>
    <t>в 8,8 р.б.</t>
  </si>
  <si>
    <t>в 6,4 р.б.</t>
  </si>
  <si>
    <t>в 18,9 р.б.</t>
  </si>
  <si>
    <t>в 19,7 р.б.</t>
  </si>
  <si>
    <t>в 3,9 р.б.</t>
  </si>
  <si>
    <t>в 2.9 р.б.</t>
  </si>
  <si>
    <t>Щомісячна інформація про надходження  до  міського бюджету м.Миколаєва за  
2017 рік (без власних надходжень бюджетних установ)</t>
  </si>
  <si>
    <t xml:space="preserve">Надійшло з
 01 січня по 
30 вересня            тис. грн. </t>
  </si>
  <si>
    <t xml:space="preserve">Поступило          с 01 января
по 30 сентября,
тыс. грн. </t>
  </si>
  <si>
    <t>Ежемесячная информация о поступлениях в городской бюджет г. Николаева 
за  2017 год                                                                 
(без собственных поступлений бюджетных учреждений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</si>
</sst>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75" zoomScalePageLayoutView="0" workbookViewId="0" topLeftCell="A1">
      <selection activeCell="D6" sqref="D6"/>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9" t="s">
        <v>114</v>
      </c>
      <c r="B2" s="119"/>
      <c r="C2" s="119"/>
      <c r="D2" s="119"/>
      <c r="E2" s="119"/>
      <c r="F2" s="119"/>
    </row>
    <row r="3" spans="1:6" ht="15.75">
      <c r="A3" s="26"/>
      <c r="B3" s="69"/>
      <c r="C3" s="27"/>
      <c r="D3" s="70"/>
      <c r="E3" s="28"/>
      <c r="F3" s="29"/>
    </row>
    <row r="4" spans="1:6" ht="94.5" customHeight="1">
      <c r="A4" s="71" t="s">
        <v>26</v>
      </c>
      <c r="B4" s="72" t="s">
        <v>72</v>
      </c>
      <c r="C4" s="73" t="s">
        <v>101</v>
      </c>
      <c r="D4" s="74" t="s">
        <v>115</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917283</v>
      </c>
      <c r="D7" s="46">
        <v>945044.576</v>
      </c>
      <c r="E7" s="47">
        <f>D7/B7*100</f>
        <v>75.98317803747523</v>
      </c>
      <c r="F7" s="48">
        <f>D7/C7*100</f>
        <v>103.02650065465076</v>
      </c>
    </row>
    <row r="8" spans="1:6" ht="18" customHeight="1">
      <c r="A8" s="57" t="s">
        <v>62</v>
      </c>
      <c r="B8" s="49">
        <v>2140</v>
      </c>
      <c r="C8" s="45">
        <v>1776.6</v>
      </c>
      <c r="D8" s="46">
        <v>2052.871</v>
      </c>
      <c r="E8" s="47">
        <f aca="true" t="shared" si="0" ref="E8:E53">D8/B8*100</f>
        <v>95.92855140186917</v>
      </c>
      <c r="F8" s="48">
        <f aca="true" t="shared" si="1" ref="F8:F53">D8/C8*100</f>
        <v>115.55054598671622</v>
      </c>
    </row>
    <row r="9" spans="1:6" ht="18.75" customHeight="1">
      <c r="A9" s="56" t="s">
        <v>86</v>
      </c>
      <c r="B9" s="49">
        <v>195600</v>
      </c>
      <c r="C9" s="45">
        <v>139644.1</v>
      </c>
      <c r="D9" s="46">
        <v>126429.823</v>
      </c>
      <c r="E9" s="47">
        <f t="shared" si="0"/>
        <v>64.63692382413088</v>
      </c>
      <c r="F9" s="48">
        <f t="shared" si="1"/>
        <v>90.53717486095009</v>
      </c>
    </row>
    <row r="10" spans="1:6" ht="15.75">
      <c r="A10" s="57" t="s">
        <v>54</v>
      </c>
      <c r="B10" s="50">
        <f>B11+B15+B17</f>
        <v>537438</v>
      </c>
      <c r="C10" s="50">
        <f>C11+C15+C17</f>
        <v>408176.88</v>
      </c>
      <c r="D10" s="50">
        <f>D11+D15+D16+D17</f>
        <v>433152.78500000003</v>
      </c>
      <c r="E10" s="47">
        <f t="shared" si="0"/>
        <v>80.59586129004649</v>
      </c>
      <c r="F10" s="48">
        <f t="shared" si="1"/>
        <v>106.11889262321768</v>
      </c>
    </row>
    <row r="11" spans="1:6" s="12" customFormat="1" ht="15.75">
      <c r="A11" s="51" t="s">
        <v>29</v>
      </c>
      <c r="B11" s="52">
        <f>SUM(B12:B14)</f>
        <v>306758</v>
      </c>
      <c r="C11" s="53">
        <f>C12+C13+C14</f>
        <v>232703.58</v>
      </c>
      <c r="D11" s="53">
        <f>D12+D13+D14</f>
        <v>239084.29200000002</v>
      </c>
      <c r="E11" s="47">
        <f t="shared" si="0"/>
        <v>77.93905684611323</v>
      </c>
      <c r="F11" s="48">
        <f t="shared" si="1"/>
        <v>102.741991335071</v>
      </c>
    </row>
    <row r="12" spans="1:6" s="12" customFormat="1" ht="33" customHeight="1">
      <c r="A12" s="51" t="s">
        <v>56</v>
      </c>
      <c r="B12" s="52">
        <v>24108</v>
      </c>
      <c r="C12" s="53">
        <v>17755</v>
      </c>
      <c r="D12" s="54">
        <v>20481.983</v>
      </c>
      <c r="E12" s="47">
        <f t="shared" si="0"/>
        <v>84.95927907748465</v>
      </c>
      <c r="F12" s="48">
        <f t="shared" si="1"/>
        <v>115.35895803998875</v>
      </c>
    </row>
    <row r="13" spans="1:6" s="12" customFormat="1" ht="15.75">
      <c r="A13" s="51" t="s">
        <v>30</v>
      </c>
      <c r="B13" s="52">
        <v>280700</v>
      </c>
      <c r="C13" s="53">
        <v>213323.58</v>
      </c>
      <c r="D13" s="54">
        <v>215801.583</v>
      </c>
      <c r="E13" s="47">
        <f t="shared" si="0"/>
        <v>76.87979444246527</v>
      </c>
      <c r="F13" s="48">
        <f t="shared" si="1"/>
        <v>101.16161701392787</v>
      </c>
    </row>
    <row r="14" spans="1:6" s="12" customFormat="1" ht="15.75" customHeight="1">
      <c r="A14" s="51" t="s">
        <v>31</v>
      </c>
      <c r="B14" s="52">
        <v>1950</v>
      </c>
      <c r="C14" s="53">
        <v>1625</v>
      </c>
      <c r="D14" s="84">
        <v>2800.726</v>
      </c>
      <c r="E14" s="47">
        <f t="shared" si="0"/>
        <v>143.62697435897437</v>
      </c>
      <c r="F14" s="48">
        <f t="shared" si="1"/>
        <v>172.35236923076926</v>
      </c>
    </row>
    <row r="15" spans="1:6" s="12" customFormat="1" ht="18.75" customHeight="1">
      <c r="A15" s="55" t="s">
        <v>32</v>
      </c>
      <c r="B15" s="52">
        <v>250</v>
      </c>
      <c r="C15" s="53">
        <v>173.3</v>
      </c>
      <c r="D15" s="54">
        <v>255.17</v>
      </c>
      <c r="E15" s="47">
        <f t="shared" si="0"/>
        <v>102.068</v>
      </c>
      <c r="F15" s="48">
        <f t="shared" si="1"/>
        <v>147.2417772648586</v>
      </c>
    </row>
    <row r="16" spans="1:6" s="12" customFormat="1" ht="54" customHeight="1">
      <c r="A16" s="55" t="s">
        <v>64</v>
      </c>
      <c r="B16" s="52"/>
      <c r="C16" s="53"/>
      <c r="D16" s="54">
        <v>-124.047</v>
      </c>
      <c r="E16" s="47"/>
      <c r="F16" s="48"/>
    </row>
    <row r="17" spans="1:6" s="12" customFormat="1" ht="18" customHeight="1">
      <c r="A17" s="55" t="s">
        <v>33</v>
      </c>
      <c r="B17" s="52">
        <v>230430</v>
      </c>
      <c r="C17" s="53">
        <v>175300</v>
      </c>
      <c r="D17" s="54">
        <v>193937.37</v>
      </c>
      <c r="E17" s="47">
        <f t="shared" si="0"/>
        <v>84.16324697305039</v>
      </c>
      <c r="F17" s="48">
        <f t="shared" si="1"/>
        <v>110.63169994295494</v>
      </c>
    </row>
    <row r="18" spans="1:6" ht="20.25" customHeight="1">
      <c r="A18" s="56" t="s">
        <v>35</v>
      </c>
      <c r="B18" s="49">
        <v>150</v>
      </c>
      <c r="C18" s="45">
        <v>111</v>
      </c>
      <c r="D18" s="44">
        <v>574.854</v>
      </c>
      <c r="E18" s="82" t="s">
        <v>103</v>
      </c>
      <c r="F18" s="48" t="s">
        <v>104</v>
      </c>
    </row>
    <row r="19" spans="1:6" ht="34.5" customHeight="1">
      <c r="A19" s="56" t="s">
        <v>76</v>
      </c>
      <c r="B19" s="49">
        <v>20500</v>
      </c>
      <c r="C19" s="45">
        <v>14336</v>
      </c>
      <c r="D19" s="46">
        <v>18669.677</v>
      </c>
      <c r="E19" s="47">
        <f t="shared" si="0"/>
        <v>91.07159512195122</v>
      </c>
      <c r="F19" s="48">
        <f t="shared" si="1"/>
        <v>130.22933175223216</v>
      </c>
    </row>
    <row r="20" spans="1:6" ht="69" customHeight="1">
      <c r="A20" s="56" t="s">
        <v>36</v>
      </c>
      <c r="B20" s="49">
        <v>10500</v>
      </c>
      <c r="C20" s="45">
        <v>7875</v>
      </c>
      <c r="D20" s="46">
        <v>8063.762</v>
      </c>
      <c r="E20" s="47">
        <f t="shared" si="0"/>
        <v>76.79773333333333</v>
      </c>
      <c r="F20" s="48">
        <f t="shared" si="1"/>
        <v>102.39697777777776</v>
      </c>
    </row>
    <row r="21" spans="1:6" ht="16.5" customHeight="1">
      <c r="A21" s="56" t="s">
        <v>37</v>
      </c>
      <c r="B21" s="49">
        <v>300</v>
      </c>
      <c r="C21" s="45">
        <v>216</v>
      </c>
      <c r="D21" s="46">
        <v>399.555</v>
      </c>
      <c r="E21" s="47">
        <f t="shared" si="0"/>
        <v>133.185</v>
      </c>
      <c r="F21" s="48">
        <f t="shared" si="1"/>
        <v>184.97916666666669</v>
      </c>
    </row>
    <row r="22" spans="1:6" ht="33.75" customHeight="1">
      <c r="A22" s="56" t="s">
        <v>84</v>
      </c>
      <c r="B22" s="49">
        <v>17300</v>
      </c>
      <c r="C22" s="45">
        <v>17300</v>
      </c>
      <c r="D22" s="46">
        <v>21437.26</v>
      </c>
      <c r="E22" s="82" t="s">
        <v>105</v>
      </c>
      <c r="F22" s="48" t="s">
        <v>105</v>
      </c>
    </row>
    <row r="23" spans="1:6" ht="22.5" customHeight="1">
      <c r="A23" s="57" t="s">
        <v>38</v>
      </c>
      <c r="B23" s="49">
        <v>3100</v>
      </c>
      <c r="C23" s="45">
        <v>2320</v>
      </c>
      <c r="D23" s="44">
        <v>6119.72</v>
      </c>
      <c r="E23" s="47">
        <f t="shared" si="0"/>
        <v>197.41032258064516</v>
      </c>
      <c r="F23" s="48" t="s">
        <v>106</v>
      </c>
    </row>
    <row r="24" spans="1:6" s="10" customFormat="1" ht="21.75" customHeight="1">
      <c r="A24" s="58" t="s">
        <v>39</v>
      </c>
      <c r="B24" s="59">
        <f>B7+B8+B9+B10++B18+B19+B20+B21+B23+B22</f>
        <v>2030783</v>
      </c>
      <c r="C24" s="59">
        <f>C7+C8+C9+C10++C18+C19+C20+C21+C23+C22</f>
        <v>1509038.58</v>
      </c>
      <c r="D24" s="59">
        <f>D7+D8+D9+D10+D18+D19+D20+D21+D22+D23</f>
        <v>1561944.8830000001</v>
      </c>
      <c r="E24" s="88">
        <f t="shared" si="0"/>
        <v>76.91343107559992</v>
      </c>
      <c r="F24" s="89">
        <f t="shared" si="1"/>
        <v>103.5059609277849</v>
      </c>
    </row>
    <row r="25" spans="1:6" ht="23.25" customHeight="1">
      <c r="A25" s="57" t="s">
        <v>40</v>
      </c>
      <c r="B25" s="52">
        <f>B26+B27+B28+B29+B30+B31+B33+B35+B36+B34+B32+B37</f>
        <v>1784188.2359999998</v>
      </c>
      <c r="C25" s="53">
        <f>SUM(C26:C37)</f>
        <v>1396263.0649999997</v>
      </c>
      <c r="D25" s="53">
        <f>SUM(D26:D36)</f>
        <v>1377613.804</v>
      </c>
      <c r="E25" s="47">
        <f t="shared" si="0"/>
        <v>77.2123577660446</v>
      </c>
      <c r="F25" s="48">
        <f t="shared" si="1"/>
        <v>98.66434474509288</v>
      </c>
    </row>
    <row r="26" spans="1:6" ht="132.75" customHeight="1">
      <c r="A26" s="78" t="s">
        <v>41</v>
      </c>
      <c r="B26" s="52">
        <v>521582.3</v>
      </c>
      <c r="C26" s="60">
        <v>384012.466</v>
      </c>
      <c r="D26" s="61">
        <v>376172.338</v>
      </c>
      <c r="E26" s="47">
        <f t="shared" si="0"/>
        <v>72.121377201642</v>
      </c>
      <c r="F26" s="48">
        <f t="shared" si="1"/>
        <v>97.95836627866137</v>
      </c>
    </row>
    <row r="27" spans="1:6" ht="146.25" customHeight="1">
      <c r="A27" s="78" t="s">
        <v>42</v>
      </c>
      <c r="B27" s="52">
        <v>419399.1</v>
      </c>
      <c r="C27" s="60">
        <v>373263.81</v>
      </c>
      <c r="D27" s="61">
        <v>373263.81</v>
      </c>
      <c r="E27" s="47">
        <f t="shared" si="0"/>
        <v>88.99966881187872</v>
      </c>
      <c r="F27" s="48">
        <f t="shared" si="1"/>
        <v>100</v>
      </c>
    </row>
    <row r="28" spans="1:6" ht="85.5" customHeight="1">
      <c r="A28" s="78" t="s">
        <v>43</v>
      </c>
      <c r="B28" s="52">
        <v>890.5</v>
      </c>
      <c r="C28" s="53">
        <v>667.8</v>
      </c>
      <c r="D28" s="61">
        <v>667.8</v>
      </c>
      <c r="E28" s="47">
        <f t="shared" si="0"/>
        <v>74.99157776530039</v>
      </c>
      <c r="F28" s="48">
        <f t="shared" si="1"/>
        <v>100</v>
      </c>
    </row>
    <row r="29" spans="1:6" ht="71.25" customHeight="1">
      <c r="A29" s="78" t="s">
        <v>87</v>
      </c>
      <c r="B29" s="52">
        <v>9986.6</v>
      </c>
      <c r="C29" s="53">
        <v>6416.9</v>
      </c>
      <c r="D29" s="61">
        <v>6416.9</v>
      </c>
      <c r="E29" s="47">
        <f t="shared" si="0"/>
        <v>64.25510183646085</v>
      </c>
      <c r="F29" s="48">
        <f t="shared" si="1"/>
        <v>100</v>
      </c>
    </row>
    <row r="30" spans="1:6" ht="36" customHeight="1">
      <c r="A30" s="78" t="s">
        <v>44</v>
      </c>
      <c r="B30" s="52">
        <v>375497</v>
      </c>
      <c r="C30" s="53">
        <v>287226.3</v>
      </c>
      <c r="D30" s="61">
        <v>287226.3</v>
      </c>
      <c r="E30" s="47">
        <f t="shared" si="0"/>
        <v>76.49230220214808</v>
      </c>
      <c r="F30" s="48">
        <f t="shared" si="1"/>
        <v>100</v>
      </c>
    </row>
    <row r="31" spans="1:6" ht="33.75" customHeight="1">
      <c r="A31" s="78" t="s">
        <v>45</v>
      </c>
      <c r="B31" s="52">
        <v>421623.7</v>
      </c>
      <c r="C31" s="53">
        <v>314353.328</v>
      </c>
      <c r="D31" s="61">
        <v>314353.328</v>
      </c>
      <c r="E31" s="47">
        <f t="shared" si="0"/>
        <v>74.55779359651746</v>
      </c>
      <c r="F31" s="48">
        <f t="shared" si="1"/>
        <v>100</v>
      </c>
    </row>
    <row r="32" spans="1:6" ht="69" customHeight="1">
      <c r="A32" s="78" t="s">
        <v>92</v>
      </c>
      <c r="B32" s="52">
        <v>8786.275</v>
      </c>
      <c r="C32" s="53">
        <v>8786.275</v>
      </c>
      <c r="D32" s="61">
        <v>8786.275</v>
      </c>
      <c r="E32" s="47">
        <f t="shared" si="0"/>
        <v>100</v>
      </c>
      <c r="F32" s="48">
        <f t="shared" si="1"/>
        <v>100</v>
      </c>
    </row>
    <row r="33" spans="1:6" ht="19.5" customHeight="1">
      <c r="A33" s="79" t="s">
        <v>46</v>
      </c>
      <c r="B33" s="52">
        <v>6907.15</v>
      </c>
      <c r="C33" s="60">
        <v>5612.481</v>
      </c>
      <c r="D33" s="61">
        <v>5069.012</v>
      </c>
      <c r="E33" s="47">
        <f t="shared" si="0"/>
        <v>73.38789515212497</v>
      </c>
      <c r="F33" s="48">
        <f t="shared" si="1"/>
        <v>90.31677790980494</v>
      </c>
    </row>
    <row r="34" spans="1:6" ht="69" customHeight="1">
      <c r="A34" s="86" t="s">
        <v>90</v>
      </c>
      <c r="B34" s="52">
        <v>4457.487</v>
      </c>
      <c r="C34" s="60">
        <v>1916.981</v>
      </c>
      <c r="D34" s="61">
        <v>1916.981</v>
      </c>
      <c r="E34" s="47">
        <f t="shared" si="0"/>
        <v>43.00586855329023</v>
      </c>
      <c r="F34" s="48">
        <f t="shared" si="1"/>
        <v>100</v>
      </c>
    </row>
    <row r="35" spans="1:6" ht="225" customHeight="1">
      <c r="A35" s="80" t="s">
        <v>78</v>
      </c>
      <c r="B35" s="52">
        <v>4218.1</v>
      </c>
      <c r="C35" s="53">
        <v>3166.7</v>
      </c>
      <c r="D35" s="61">
        <v>2855.736</v>
      </c>
      <c r="E35" s="47">
        <f t="shared" si="0"/>
        <v>67.70195111543111</v>
      </c>
      <c r="F35" s="48">
        <f t="shared" si="1"/>
        <v>90.18018757697287</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3814971.2359999996</v>
      </c>
      <c r="C38" s="62">
        <f>C24+C25</f>
        <v>2905301.6449999996</v>
      </c>
      <c r="D38" s="63">
        <f>D24+D25</f>
        <v>2939558.687</v>
      </c>
      <c r="E38" s="88">
        <f t="shared" si="0"/>
        <v>77.05323330516457</v>
      </c>
      <c r="F38" s="89">
        <f t="shared" si="1"/>
        <v>101.17912169495227</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477.77</v>
      </c>
      <c r="D42" s="64">
        <v>716.161</v>
      </c>
      <c r="E42" s="47">
        <f t="shared" si="0"/>
        <v>115.50983870967741</v>
      </c>
      <c r="F42" s="48">
        <f t="shared" si="1"/>
        <v>149.8966029679553</v>
      </c>
    </row>
    <row r="43" spans="1:6" ht="82.5" customHeight="1">
      <c r="A43" s="56" t="s">
        <v>49</v>
      </c>
      <c r="B43" s="49">
        <v>300</v>
      </c>
      <c r="C43" s="109">
        <v>240.8</v>
      </c>
      <c r="D43" s="49">
        <v>379.707</v>
      </c>
      <c r="E43" s="47">
        <f t="shared" si="0"/>
        <v>126.569</v>
      </c>
      <c r="F43" s="48">
        <f t="shared" si="1"/>
        <v>157.68563122923587</v>
      </c>
    </row>
    <row r="44" spans="1:6" s="15" customFormat="1" ht="76.5" customHeight="1">
      <c r="A44" s="110" t="s">
        <v>59</v>
      </c>
      <c r="B44" s="49">
        <v>71.74</v>
      </c>
      <c r="C44" s="109">
        <v>50</v>
      </c>
      <c r="D44" s="49">
        <v>138.985</v>
      </c>
      <c r="E44" s="47">
        <f t="shared" si="0"/>
        <v>193.73431837189855</v>
      </c>
      <c r="F44" s="48" t="s">
        <v>107</v>
      </c>
    </row>
    <row r="45" spans="1:6" s="14" customFormat="1" ht="48" customHeight="1">
      <c r="A45" s="56" t="s">
        <v>50</v>
      </c>
      <c r="B45" s="49">
        <v>500</v>
      </c>
      <c r="C45" s="109">
        <v>365</v>
      </c>
      <c r="D45" s="49">
        <v>3203.933</v>
      </c>
      <c r="E45" s="82" t="s">
        <v>109</v>
      </c>
      <c r="F45" s="48" t="s">
        <v>108</v>
      </c>
    </row>
    <row r="46" spans="1:6" s="21" customFormat="1" ht="39" customHeight="1">
      <c r="A46" s="111" t="s">
        <v>65</v>
      </c>
      <c r="B46" s="49">
        <v>2000</v>
      </c>
      <c r="C46" s="109">
        <v>1400</v>
      </c>
      <c r="D46" s="49"/>
      <c r="E46" s="47"/>
      <c r="F46" s="48"/>
    </row>
    <row r="47" spans="1:6" ht="17.25" customHeight="1">
      <c r="A47" s="56" t="s">
        <v>68</v>
      </c>
      <c r="B47" s="83">
        <v>500</v>
      </c>
      <c r="C47" s="65">
        <v>480</v>
      </c>
      <c r="D47" s="65">
        <v>9432.932</v>
      </c>
      <c r="E47" s="82" t="s">
        <v>110</v>
      </c>
      <c r="F47" s="48" t="s">
        <v>111</v>
      </c>
    </row>
    <row r="48" spans="1:6" ht="69" customHeight="1">
      <c r="A48" s="113" t="s">
        <v>92</v>
      </c>
      <c r="B48" s="83">
        <v>20843.393</v>
      </c>
      <c r="C48" s="65">
        <v>20843.393</v>
      </c>
      <c r="D48" s="65">
        <v>20843.393</v>
      </c>
      <c r="E48" s="47">
        <f t="shared" si="0"/>
        <v>100</v>
      </c>
      <c r="F48" s="48">
        <f t="shared" si="1"/>
        <v>100</v>
      </c>
    </row>
    <row r="49" spans="1:6" ht="289.5" customHeight="1">
      <c r="A49" s="56" t="s">
        <v>97</v>
      </c>
      <c r="B49" s="83">
        <v>78941.346</v>
      </c>
      <c r="C49" s="65">
        <v>78941.346</v>
      </c>
      <c r="D49" s="65"/>
      <c r="E49" s="47"/>
      <c r="F49" s="48"/>
    </row>
    <row r="50" spans="1:6" s="10" customFormat="1" ht="26.25" customHeight="1">
      <c r="A50" s="81" t="s">
        <v>51</v>
      </c>
      <c r="B50" s="59">
        <f>SUM(B42:B49)</f>
        <v>103776.479</v>
      </c>
      <c r="C50" s="59">
        <f>SUM(C42:C49)</f>
        <v>102798.30900000001</v>
      </c>
      <c r="D50" s="59">
        <f>SUM(D40:D48)</f>
        <v>34694.733</v>
      </c>
      <c r="E50" s="88">
        <f t="shared" si="0"/>
        <v>33.432173970751116</v>
      </c>
      <c r="F50" s="89">
        <f t="shared" si="1"/>
        <v>33.75029544503499</v>
      </c>
    </row>
    <row r="51" spans="1:6" s="87" customFormat="1" ht="21" customHeight="1">
      <c r="A51" s="81" t="s">
        <v>52</v>
      </c>
      <c r="B51" s="59">
        <f>B38+B50</f>
        <v>3918747.7149999994</v>
      </c>
      <c r="C51" s="59">
        <f>C38+C50</f>
        <v>3008099.9539999994</v>
      </c>
      <c r="D51" s="59">
        <f>D38+D50</f>
        <v>2974253.42</v>
      </c>
      <c r="E51" s="88">
        <f t="shared" si="0"/>
        <v>75.89805816320585</v>
      </c>
      <c r="F51" s="89">
        <f t="shared" si="1"/>
        <v>98.87482016829287</v>
      </c>
    </row>
    <row r="52" spans="1:6" s="108" customFormat="1" ht="48" customHeight="1">
      <c r="A52" s="115" t="s">
        <v>58</v>
      </c>
      <c r="B52" s="117">
        <v>705.5</v>
      </c>
      <c r="C52" s="45">
        <v>529.125</v>
      </c>
      <c r="D52" s="45">
        <v>2062.649</v>
      </c>
      <c r="E52" s="118" t="s">
        <v>113</v>
      </c>
      <c r="F52" s="118" t="s">
        <v>112</v>
      </c>
    </row>
    <row r="53" spans="1:6" s="10" customFormat="1" ht="15.75">
      <c r="A53" s="58" t="s">
        <v>53</v>
      </c>
      <c r="B53" s="59">
        <f>B51+B52</f>
        <v>3919453.2149999994</v>
      </c>
      <c r="C53" s="66">
        <f>C51+C52</f>
        <v>3008629.0789999994</v>
      </c>
      <c r="D53" s="59">
        <f>D51+D52</f>
        <v>2976316.069</v>
      </c>
      <c r="E53" s="88">
        <f t="shared" si="0"/>
        <v>75.93702248082582</v>
      </c>
      <c r="F53" s="89">
        <f t="shared" si="1"/>
        <v>98.92598890885083</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1">
      <selection activeCell="A3" sqref="A3"/>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9" t="s">
        <v>117</v>
      </c>
      <c r="B2" s="119"/>
      <c r="C2" s="119"/>
      <c r="D2" s="119"/>
      <c r="E2" s="119"/>
      <c r="F2" s="119"/>
    </row>
    <row r="3" spans="1:6" ht="29.25" customHeight="1">
      <c r="A3" s="26"/>
      <c r="B3" s="26"/>
      <c r="C3" s="27"/>
      <c r="D3" s="28"/>
      <c r="E3" s="28"/>
      <c r="F3" s="29"/>
    </row>
    <row r="4" spans="1:6" ht="98.25" customHeight="1">
      <c r="A4" s="30" t="s">
        <v>11</v>
      </c>
      <c r="B4" s="31" t="s">
        <v>67</v>
      </c>
      <c r="C4" s="32" t="s">
        <v>102</v>
      </c>
      <c r="D4" s="30" t="s">
        <v>116</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917283</v>
      </c>
      <c r="D7" s="46">
        <v>945044.576</v>
      </c>
      <c r="E7" s="47">
        <f>D7/B7*100</f>
        <v>75.98317803747523</v>
      </c>
      <c r="F7" s="48">
        <f>D7/C7*100</f>
        <v>103.02650065465076</v>
      </c>
    </row>
    <row r="8" spans="1:6" ht="18.75" customHeight="1">
      <c r="A8" s="90" t="s">
        <v>1</v>
      </c>
      <c r="B8" s="49">
        <v>2140</v>
      </c>
      <c r="C8" s="45">
        <v>1776.6</v>
      </c>
      <c r="D8" s="46">
        <v>2052.871</v>
      </c>
      <c r="E8" s="47">
        <f aca="true" t="shared" si="0" ref="E8:E53">D8/B8*100</f>
        <v>95.92855140186917</v>
      </c>
      <c r="F8" s="48">
        <f aca="true" t="shared" si="1" ref="F8:F53">D8/C8*100</f>
        <v>115.55054598671622</v>
      </c>
    </row>
    <row r="9" spans="1:6" ht="18.75" customHeight="1">
      <c r="A9" s="91" t="s">
        <v>89</v>
      </c>
      <c r="B9" s="49">
        <v>195600</v>
      </c>
      <c r="C9" s="45">
        <v>139644.1</v>
      </c>
      <c r="D9" s="46">
        <v>126429.823</v>
      </c>
      <c r="E9" s="47">
        <f t="shared" si="0"/>
        <v>64.63692382413088</v>
      </c>
      <c r="F9" s="48">
        <f t="shared" si="1"/>
        <v>90.53717486095009</v>
      </c>
    </row>
    <row r="10" spans="1:6" s="3" customFormat="1" ht="17.25" customHeight="1">
      <c r="A10" s="90" t="s">
        <v>55</v>
      </c>
      <c r="B10" s="50">
        <f>B11+B15+B17</f>
        <v>537438</v>
      </c>
      <c r="C10" s="50">
        <f>C11+C15+C17</f>
        <v>408176.88</v>
      </c>
      <c r="D10" s="50">
        <f>D11+D15+D16+D17</f>
        <v>433152.78500000003</v>
      </c>
      <c r="E10" s="47">
        <f t="shared" si="0"/>
        <v>80.59586129004649</v>
      </c>
      <c r="F10" s="48">
        <f t="shared" si="1"/>
        <v>106.11889262321768</v>
      </c>
    </row>
    <row r="11" spans="1:6" s="13" customFormat="1" ht="15.75">
      <c r="A11" s="92" t="s">
        <v>60</v>
      </c>
      <c r="B11" s="52">
        <f>SUM(B12:B14)</f>
        <v>306758</v>
      </c>
      <c r="C11" s="53">
        <f>C12+C13+C14</f>
        <v>232703.58</v>
      </c>
      <c r="D11" s="53">
        <f>D12+D13+D14</f>
        <v>239084.29200000002</v>
      </c>
      <c r="E11" s="47">
        <f t="shared" si="0"/>
        <v>77.93905684611323</v>
      </c>
      <c r="F11" s="48">
        <f t="shared" si="1"/>
        <v>102.741991335071</v>
      </c>
    </row>
    <row r="12" spans="1:6" s="13" customFormat="1" ht="33" customHeight="1">
      <c r="A12" s="93" t="s">
        <v>24</v>
      </c>
      <c r="B12" s="52">
        <v>24108</v>
      </c>
      <c r="C12" s="53">
        <v>17755</v>
      </c>
      <c r="D12" s="54">
        <v>20481.983</v>
      </c>
      <c r="E12" s="47">
        <f t="shared" si="0"/>
        <v>84.95927907748465</v>
      </c>
      <c r="F12" s="48">
        <f t="shared" si="1"/>
        <v>115.35895803998875</v>
      </c>
    </row>
    <row r="13" spans="1:6" s="13" customFormat="1" ht="15.75">
      <c r="A13" s="94" t="s">
        <v>79</v>
      </c>
      <c r="B13" s="52">
        <v>280700</v>
      </c>
      <c r="C13" s="53">
        <v>213323.58</v>
      </c>
      <c r="D13" s="54">
        <v>215801.583</v>
      </c>
      <c r="E13" s="47">
        <f t="shared" si="0"/>
        <v>76.87979444246527</v>
      </c>
      <c r="F13" s="48">
        <f t="shared" si="1"/>
        <v>101.16161701392787</v>
      </c>
    </row>
    <row r="14" spans="1:6" s="13" customFormat="1" ht="15.75">
      <c r="A14" s="92" t="s">
        <v>18</v>
      </c>
      <c r="B14" s="52">
        <v>1950</v>
      </c>
      <c r="C14" s="53">
        <v>1625</v>
      </c>
      <c r="D14" s="84">
        <v>2800.726</v>
      </c>
      <c r="E14" s="47">
        <f t="shared" si="0"/>
        <v>143.62697435897437</v>
      </c>
      <c r="F14" s="48">
        <f t="shared" si="1"/>
        <v>172.35236923076926</v>
      </c>
    </row>
    <row r="15" spans="1:6" s="13" customFormat="1" ht="18" customHeight="1">
      <c r="A15" s="95" t="s">
        <v>2</v>
      </c>
      <c r="B15" s="52">
        <v>250</v>
      </c>
      <c r="C15" s="53">
        <v>173.3</v>
      </c>
      <c r="D15" s="54">
        <v>255.17</v>
      </c>
      <c r="E15" s="47">
        <f t="shared" si="0"/>
        <v>102.068</v>
      </c>
      <c r="F15" s="48">
        <f t="shared" si="1"/>
        <v>147.2417772648586</v>
      </c>
    </row>
    <row r="16" spans="1:6" s="13" customFormat="1" ht="54" customHeight="1">
      <c r="A16" s="95" t="s">
        <v>63</v>
      </c>
      <c r="B16" s="52"/>
      <c r="C16" s="53"/>
      <c r="D16" s="54">
        <v>-124.047</v>
      </c>
      <c r="E16" s="47"/>
      <c r="F16" s="48"/>
    </row>
    <row r="17" spans="1:6" s="13" customFormat="1" ht="15.75">
      <c r="A17" s="95" t="s">
        <v>20</v>
      </c>
      <c r="B17" s="52">
        <v>230430</v>
      </c>
      <c r="C17" s="53">
        <v>175300</v>
      </c>
      <c r="D17" s="54">
        <v>193937.37</v>
      </c>
      <c r="E17" s="47">
        <f t="shared" si="0"/>
        <v>84.16324697305039</v>
      </c>
      <c r="F17" s="48">
        <f t="shared" si="1"/>
        <v>110.63169994295494</v>
      </c>
    </row>
    <row r="18" spans="1:6" ht="17.25" customHeight="1">
      <c r="A18" s="90" t="s">
        <v>12</v>
      </c>
      <c r="B18" s="49">
        <v>150</v>
      </c>
      <c r="C18" s="45">
        <v>111</v>
      </c>
      <c r="D18" s="44">
        <v>574.854</v>
      </c>
      <c r="E18" s="82" t="s">
        <v>103</v>
      </c>
      <c r="F18" s="48" t="s">
        <v>104</v>
      </c>
    </row>
    <row r="19" spans="1:6" ht="34.5" customHeight="1">
      <c r="A19" s="96" t="s">
        <v>77</v>
      </c>
      <c r="B19" s="49">
        <v>20500</v>
      </c>
      <c r="C19" s="45">
        <v>14336</v>
      </c>
      <c r="D19" s="46">
        <v>18669.677</v>
      </c>
      <c r="E19" s="47">
        <f t="shared" si="0"/>
        <v>91.07159512195122</v>
      </c>
      <c r="F19" s="48">
        <f t="shared" si="1"/>
        <v>130.22933175223216</v>
      </c>
    </row>
    <row r="20" spans="1:6" ht="78" customHeight="1">
      <c r="A20" s="96" t="s">
        <v>25</v>
      </c>
      <c r="B20" s="49">
        <v>10500</v>
      </c>
      <c r="C20" s="45">
        <v>7875</v>
      </c>
      <c r="D20" s="46">
        <v>8063.762</v>
      </c>
      <c r="E20" s="47">
        <f t="shared" si="0"/>
        <v>76.79773333333333</v>
      </c>
      <c r="F20" s="48">
        <f t="shared" si="1"/>
        <v>102.39697777777776</v>
      </c>
    </row>
    <row r="21" spans="1:6" ht="21" customHeight="1">
      <c r="A21" s="96" t="s">
        <v>3</v>
      </c>
      <c r="B21" s="49">
        <v>300</v>
      </c>
      <c r="C21" s="45">
        <v>216</v>
      </c>
      <c r="D21" s="46">
        <v>399.555</v>
      </c>
      <c r="E21" s="47">
        <f t="shared" si="0"/>
        <v>133.185</v>
      </c>
      <c r="F21" s="48">
        <f t="shared" si="1"/>
        <v>184.97916666666669</v>
      </c>
    </row>
    <row r="22" spans="1:6" ht="35.25" customHeight="1">
      <c r="A22" s="96" t="s">
        <v>83</v>
      </c>
      <c r="B22" s="49">
        <v>17300</v>
      </c>
      <c r="C22" s="45">
        <v>17300</v>
      </c>
      <c r="D22" s="46">
        <v>21437.26</v>
      </c>
      <c r="E22" s="82" t="s">
        <v>105</v>
      </c>
      <c r="F22" s="48" t="s">
        <v>105</v>
      </c>
    </row>
    <row r="23" spans="1:6" ht="15" customHeight="1">
      <c r="A23" s="97" t="s">
        <v>19</v>
      </c>
      <c r="B23" s="49">
        <v>3100</v>
      </c>
      <c r="C23" s="45">
        <v>2320</v>
      </c>
      <c r="D23" s="44">
        <v>6119.72</v>
      </c>
      <c r="E23" s="47">
        <f t="shared" si="0"/>
        <v>197.41032258064516</v>
      </c>
      <c r="F23" s="48" t="s">
        <v>106</v>
      </c>
    </row>
    <row r="24" spans="1:6" s="2" customFormat="1" ht="16.5" customHeight="1">
      <c r="A24" s="98" t="s">
        <v>13</v>
      </c>
      <c r="B24" s="59">
        <f>B7+B8+B9+B10++B18+B19+B20+B21+B23+B22</f>
        <v>2030783</v>
      </c>
      <c r="C24" s="59">
        <f>C7+C8+C9+C10++C18+C19+C20+C21+C23+C22</f>
        <v>1509038.58</v>
      </c>
      <c r="D24" s="59">
        <f>D7+D8+D9+D10+D18+D19+D20+D21+D22+D23</f>
        <v>1561944.8830000001</v>
      </c>
      <c r="E24" s="88">
        <f t="shared" si="0"/>
        <v>76.91343107559992</v>
      </c>
      <c r="F24" s="89">
        <f t="shared" si="1"/>
        <v>103.5059609277849</v>
      </c>
    </row>
    <row r="25" spans="1:6" s="2" customFormat="1" ht="15" customHeight="1">
      <c r="A25" s="97" t="s">
        <v>61</v>
      </c>
      <c r="B25" s="52">
        <f>B26+B27+B28+B29+B30+B31+B33+B35+B36+B34+B32+B37</f>
        <v>1784188.2359999998</v>
      </c>
      <c r="C25" s="53">
        <f>SUM(C26:C37)</f>
        <v>1396263.0649999997</v>
      </c>
      <c r="D25" s="53">
        <f>SUM(D26:D36)</f>
        <v>1377613.804</v>
      </c>
      <c r="E25" s="47">
        <f t="shared" si="0"/>
        <v>77.2123577660446</v>
      </c>
      <c r="F25" s="48">
        <f t="shared" si="1"/>
        <v>98.66434474509288</v>
      </c>
    </row>
    <row r="26" spans="1:6" s="2" customFormat="1" ht="129" customHeight="1">
      <c r="A26" s="99" t="s">
        <v>21</v>
      </c>
      <c r="B26" s="52">
        <v>521582.3</v>
      </c>
      <c r="C26" s="60">
        <v>384012.466</v>
      </c>
      <c r="D26" s="61">
        <v>376172.338</v>
      </c>
      <c r="E26" s="47">
        <f t="shared" si="0"/>
        <v>72.121377201642</v>
      </c>
      <c r="F26" s="48">
        <f t="shared" si="1"/>
        <v>97.95836627866137</v>
      </c>
    </row>
    <row r="27" spans="1:6" s="2" customFormat="1" ht="141.75">
      <c r="A27" s="99" t="s">
        <v>14</v>
      </c>
      <c r="B27" s="52">
        <v>419399.1</v>
      </c>
      <c r="C27" s="60">
        <v>373263.81</v>
      </c>
      <c r="D27" s="61">
        <v>373263.81</v>
      </c>
      <c r="E27" s="47">
        <f t="shared" si="0"/>
        <v>88.99966881187872</v>
      </c>
      <c r="F27" s="48">
        <f t="shared" si="1"/>
        <v>100</v>
      </c>
    </row>
    <row r="28" spans="1:6" s="2" customFormat="1" ht="94.5">
      <c r="A28" s="99" t="s">
        <v>22</v>
      </c>
      <c r="B28" s="52">
        <v>890.5</v>
      </c>
      <c r="C28" s="53">
        <v>667.8</v>
      </c>
      <c r="D28" s="61">
        <v>667.8</v>
      </c>
      <c r="E28" s="47">
        <f t="shared" si="0"/>
        <v>74.99157776530039</v>
      </c>
      <c r="F28" s="48">
        <f t="shared" si="1"/>
        <v>100</v>
      </c>
    </row>
    <row r="29" spans="1:6" s="2" customFormat="1" ht="63">
      <c r="A29" s="99" t="s">
        <v>88</v>
      </c>
      <c r="B29" s="52">
        <v>9986.6</v>
      </c>
      <c r="C29" s="53">
        <v>6416.9</v>
      </c>
      <c r="D29" s="61">
        <v>6416.9</v>
      </c>
      <c r="E29" s="47">
        <f t="shared" si="0"/>
        <v>64.25510183646085</v>
      </c>
      <c r="F29" s="48">
        <f t="shared" si="1"/>
        <v>100</v>
      </c>
    </row>
    <row r="30" spans="1:6" s="2" customFormat="1" ht="47.25">
      <c r="A30" s="99" t="s">
        <v>4</v>
      </c>
      <c r="B30" s="52">
        <v>375497</v>
      </c>
      <c r="C30" s="53">
        <v>287226.3</v>
      </c>
      <c r="D30" s="61">
        <v>287226.3</v>
      </c>
      <c r="E30" s="47">
        <f t="shared" si="0"/>
        <v>76.49230220214808</v>
      </c>
      <c r="F30" s="48">
        <f t="shared" si="1"/>
        <v>100</v>
      </c>
    </row>
    <row r="31" spans="1:7" s="2" customFormat="1" ht="47.25">
      <c r="A31" s="99" t="s">
        <v>5</v>
      </c>
      <c r="B31" s="52">
        <v>421623.7</v>
      </c>
      <c r="C31" s="53">
        <v>314353.328</v>
      </c>
      <c r="D31" s="61">
        <v>314353.328</v>
      </c>
      <c r="E31" s="47">
        <f t="shared" si="0"/>
        <v>74.55779359651746</v>
      </c>
      <c r="F31" s="48">
        <f t="shared" si="1"/>
        <v>100</v>
      </c>
      <c r="G31" s="20"/>
    </row>
    <row r="32" spans="1:7" s="2" customFormat="1" ht="69.75" customHeight="1">
      <c r="A32" s="100" t="s">
        <v>93</v>
      </c>
      <c r="B32" s="52">
        <v>8786.275</v>
      </c>
      <c r="C32" s="53">
        <v>8786.275</v>
      </c>
      <c r="D32" s="61">
        <v>8786.275</v>
      </c>
      <c r="E32" s="47">
        <f t="shared" si="0"/>
        <v>100</v>
      </c>
      <c r="F32" s="48">
        <f t="shared" si="1"/>
        <v>100</v>
      </c>
      <c r="G32" s="20"/>
    </row>
    <row r="33" spans="1:6" s="2" customFormat="1" ht="17.25" customHeight="1">
      <c r="A33" s="101" t="s">
        <v>6</v>
      </c>
      <c r="B33" s="52">
        <v>6907.15</v>
      </c>
      <c r="C33" s="60">
        <v>5612.481</v>
      </c>
      <c r="D33" s="61">
        <v>5069.012</v>
      </c>
      <c r="E33" s="47">
        <f t="shared" si="0"/>
        <v>73.38789515212497</v>
      </c>
      <c r="F33" s="48">
        <f t="shared" si="1"/>
        <v>90.31677790980494</v>
      </c>
    </row>
    <row r="34" spans="1:6" s="2" customFormat="1" ht="84" customHeight="1">
      <c r="A34" s="99" t="s">
        <v>91</v>
      </c>
      <c r="B34" s="52">
        <v>4457.487</v>
      </c>
      <c r="C34" s="60">
        <v>1916.981</v>
      </c>
      <c r="D34" s="61">
        <v>1916.981</v>
      </c>
      <c r="E34" s="47">
        <f t="shared" si="0"/>
        <v>43.00586855329023</v>
      </c>
      <c r="F34" s="48">
        <f t="shared" si="1"/>
        <v>100</v>
      </c>
    </row>
    <row r="35" spans="1:6" s="2" customFormat="1" ht="225.75" customHeight="1">
      <c r="A35" s="102" t="s">
        <v>75</v>
      </c>
      <c r="B35" s="52">
        <v>4218.1</v>
      </c>
      <c r="C35" s="53">
        <v>3166.7</v>
      </c>
      <c r="D35" s="61">
        <v>2855.736</v>
      </c>
      <c r="E35" s="47">
        <f t="shared" si="0"/>
        <v>67.70195111543111</v>
      </c>
      <c r="F35" s="48">
        <f t="shared" si="1"/>
        <v>90.18018757697287</v>
      </c>
    </row>
    <row r="36" spans="1:6" ht="288" customHeight="1">
      <c r="A36" s="103" t="s">
        <v>99</v>
      </c>
      <c r="B36" s="52">
        <v>885.324</v>
      </c>
      <c r="C36" s="53">
        <v>885.324</v>
      </c>
      <c r="D36" s="61">
        <v>885.324</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3814971.2359999996</v>
      </c>
      <c r="C38" s="62">
        <f>C24+C25</f>
        <v>2905301.6449999996</v>
      </c>
      <c r="D38" s="63">
        <f>D24+D25</f>
        <v>2939558.687</v>
      </c>
      <c r="E38" s="88">
        <f t="shared" si="0"/>
        <v>77.05323330516457</v>
      </c>
      <c r="F38" s="89">
        <f t="shared" si="1"/>
        <v>101.17912169495227</v>
      </c>
    </row>
    <row r="39" spans="1:6" ht="22.5" customHeight="1">
      <c r="A39" s="104" t="s">
        <v>16</v>
      </c>
      <c r="B39" s="49"/>
      <c r="C39" s="62"/>
      <c r="D39" s="64"/>
      <c r="E39" s="47"/>
      <c r="F39" s="48"/>
    </row>
    <row r="40" spans="1:6" s="11" customFormat="1" ht="47.25">
      <c r="A40" s="96" t="s">
        <v>94</v>
      </c>
      <c r="B40" s="49"/>
      <c r="C40" s="63"/>
      <c r="D40" s="64">
        <v>2.747</v>
      </c>
      <c r="E40" s="47"/>
      <c r="F40" s="48"/>
    </row>
    <row r="41" spans="1:6" s="11" customFormat="1" ht="47.25">
      <c r="A41" s="96" t="s">
        <v>81</v>
      </c>
      <c r="B41" s="49"/>
      <c r="C41" s="63"/>
      <c r="D41" s="64">
        <v>-23.125</v>
      </c>
      <c r="E41" s="47"/>
      <c r="F41" s="48"/>
    </row>
    <row r="42" spans="1:6" s="11" customFormat="1" ht="24.75" customHeight="1">
      <c r="A42" s="96" t="s">
        <v>100</v>
      </c>
      <c r="B42" s="49">
        <v>620</v>
      </c>
      <c r="C42" s="109">
        <v>477.77</v>
      </c>
      <c r="D42" s="64">
        <v>716.161</v>
      </c>
      <c r="E42" s="47">
        <f t="shared" si="0"/>
        <v>115.50983870967741</v>
      </c>
      <c r="F42" s="48">
        <f t="shared" si="1"/>
        <v>149.8966029679553</v>
      </c>
    </row>
    <row r="43" spans="1:6" s="11" customFormat="1" ht="78.75">
      <c r="A43" s="96" t="s">
        <v>23</v>
      </c>
      <c r="B43" s="49">
        <v>300</v>
      </c>
      <c r="C43" s="109">
        <v>240.8</v>
      </c>
      <c r="D43" s="49">
        <v>379.707</v>
      </c>
      <c r="E43" s="47">
        <f t="shared" si="0"/>
        <v>126.569</v>
      </c>
      <c r="F43" s="48">
        <f t="shared" si="1"/>
        <v>157.68563122923587</v>
      </c>
    </row>
    <row r="44" spans="1:6" s="19" customFormat="1" ht="63" customHeight="1">
      <c r="A44" s="96" t="s">
        <v>57</v>
      </c>
      <c r="B44" s="49">
        <v>71.74</v>
      </c>
      <c r="C44" s="109">
        <v>50</v>
      </c>
      <c r="D44" s="49">
        <v>138.985</v>
      </c>
      <c r="E44" s="47">
        <f t="shared" si="0"/>
        <v>193.73431837189855</v>
      </c>
      <c r="F44" s="48" t="s">
        <v>107</v>
      </c>
    </row>
    <row r="45" spans="1:6" s="25" customFormat="1" ht="47.25">
      <c r="A45" s="96" t="s">
        <v>7</v>
      </c>
      <c r="B45" s="49">
        <v>500</v>
      </c>
      <c r="C45" s="109">
        <v>365</v>
      </c>
      <c r="D45" s="49">
        <v>3203.933</v>
      </c>
      <c r="E45" s="82" t="s">
        <v>109</v>
      </c>
      <c r="F45" s="48" t="s">
        <v>108</v>
      </c>
    </row>
    <row r="46" spans="1:6" ht="47.25">
      <c r="A46" s="105" t="s">
        <v>66</v>
      </c>
      <c r="B46" s="49">
        <v>2000</v>
      </c>
      <c r="C46" s="109">
        <v>1400</v>
      </c>
      <c r="D46" s="49"/>
      <c r="E46" s="47"/>
      <c r="F46" s="48"/>
    </row>
    <row r="47" spans="1:6" s="2" customFormat="1" ht="16.5" customHeight="1">
      <c r="A47" s="96" t="s">
        <v>69</v>
      </c>
      <c r="B47" s="83">
        <v>500</v>
      </c>
      <c r="C47" s="65">
        <v>480</v>
      </c>
      <c r="D47" s="65">
        <v>9432.932</v>
      </c>
      <c r="E47" s="82" t="s">
        <v>110</v>
      </c>
      <c r="F47" s="48" t="s">
        <v>111</v>
      </c>
    </row>
    <row r="48" spans="1:6" s="2" customFormat="1" ht="68.25" customHeight="1">
      <c r="A48" s="112" t="s">
        <v>93</v>
      </c>
      <c r="B48" s="83">
        <v>20843.393</v>
      </c>
      <c r="C48" s="65">
        <v>20843.393</v>
      </c>
      <c r="D48" s="65">
        <v>20843.393</v>
      </c>
      <c r="E48" s="47">
        <f t="shared" si="0"/>
        <v>100</v>
      </c>
      <c r="F48" s="48">
        <f t="shared" si="1"/>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102798.30900000001</v>
      </c>
      <c r="D50" s="59">
        <f>SUM(D40:D48)</f>
        <v>34694.733</v>
      </c>
      <c r="E50" s="88">
        <f t="shared" si="0"/>
        <v>33.432173970751116</v>
      </c>
      <c r="F50" s="89">
        <f t="shared" si="1"/>
        <v>33.75029544503499</v>
      </c>
    </row>
    <row r="51" spans="1:6" s="25" customFormat="1" ht="20.25" customHeight="1">
      <c r="A51" s="104" t="s">
        <v>9</v>
      </c>
      <c r="B51" s="59">
        <f>B38+B50</f>
        <v>3918747.7149999994</v>
      </c>
      <c r="C51" s="59">
        <f>C38+C50</f>
        <v>3008099.9539999994</v>
      </c>
      <c r="D51" s="59">
        <f>D38+D50</f>
        <v>2974253.42</v>
      </c>
      <c r="E51" s="88">
        <f t="shared" si="0"/>
        <v>75.89805816320585</v>
      </c>
      <c r="F51" s="89">
        <f t="shared" si="1"/>
        <v>98.87482016829287</v>
      </c>
    </row>
    <row r="52" spans="1:6" s="19" customFormat="1" ht="47.25">
      <c r="A52" s="116" t="s">
        <v>82</v>
      </c>
      <c r="B52" s="117">
        <v>705.5</v>
      </c>
      <c r="C52" s="45">
        <v>529.125</v>
      </c>
      <c r="D52" s="45">
        <v>2062.649</v>
      </c>
      <c r="E52" s="118" t="s">
        <v>113</v>
      </c>
      <c r="F52" s="118" t="s">
        <v>112</v>
      </c>
    </row>
    <row r="53" spans="1:6" ht="18" customHeight="1">
      <c r="A53" s="107" t="s">
        <v>17</v>
      </c>
      <c r="B53" s="59">
        <f>B51+B52</f>
        <v>3919453.2149999994</v>
      </c>
      <c r="C53" s="66">
        <f>C51+C52</f>
        <v>3008629.0789999994</v>
      </c>
      <c r="D53" s="59">
        <f>D51+D52</f>
        <v>2976316.069</v>
      </c>
      <c r="E53" s="88">
        <f t="shared" si="0"/>
        <v>75.93702248082582</v>
      </c>
      <c r="F53" s="89">
        <f t="shared" si="1"/>
        <v>98.92598890885083</v>
      </c>
    </row>
    <row r="54" spans="1:6" ht="15.7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2017-10-02T12:36:09Z</cp:lastPrinted>
  <dcterms:created xsi:type="dcterms:W3CDTF">2004-07-02T06:40:36Z</dcterms:created>
  <dcterms:modified xsi:type="dcterms:W3CDTF">2017-10-02T12:59:08Z</dcterms:modified>
  <cp:category/>
  <cp:version/>
  <cp:contentType/>
  <cp:contentStatus/>
</cp:coreProperties>
</file>