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<sst xmlns="http://schemas.openxmlformats.org/spreadsheetml/2006/main" count="120" uniqueCount="113">
  <si>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</si>
  <si>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</si>
  <si>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</si>
  <si>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</si>
  <si>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</si>
  <si>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</si>
  <si>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</si>
  <si>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</si>
  <si>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</si>
  <si>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</si>
  <si>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</si>
  <si>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</si>
  <si>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</si>
  <si>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</si>
  <si>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</si>
  <si>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</si>
  <si>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</si>
  <si>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</si>
  <si>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</si>
  <si>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</si>
  <si>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</si>
  <si>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</si>
  <si>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</si>
  <si>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</si>
  <si>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</si>
  <si>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</si>
  <si>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</si>
  <si>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</si>
  <si>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</si>
  <si>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</si>
  <si>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</si>
  <si>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</si>
  <si>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</si>
  <si>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</si>
  <si>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</si>
  <si>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</si>
  <si>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</si>
  <si>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</si>
  <si>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</si>
  <si>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</si>
  <si>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</si>
  <si>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</si>
  <si>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</si>
  <si>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</si>
  <si>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</si>
  <si>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</si>
  <si>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</si>
  <si>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</si>
  <si>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</si>
  <si>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</si>
  <si>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</si>
  <si>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</si>
  <si>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</si>
  <si>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</si>
  <si>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</si>
  <si>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</si>
  <si>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</si>
  <si>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</si>
  <si>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</si>
  <si>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</si>
  <si>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</si>
  <si>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</si>
  <si>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</si>
  <si>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</si>
  <si>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</si>
  <si>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</si>
  <si>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</si>
  <si>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</si>
  <si>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</si>
  <si>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</si>
  <si>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</si>
  <si>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</si>
  <si>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</si>
  <si>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</si>
  <si>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</si>
  <si>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</si>
  <si>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</si>
  <si>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</si>
  <si>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</si>
  <si>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</si>
  <si>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</si>
  <si>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</si>
  <si>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</si>
  <si>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</si>
  <si>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</si>
  <si>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</si>
  <si>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</si>
  <si>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</si>
  <si>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</si>
  <si>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</si>
  <si>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</si>
  <si>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</si>
  <si>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</si>
  <si>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</si>
  <si>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</si>
  <si>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</si>
  <si>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</si>
  <si>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</si>
  <si>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</si>
  <si>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</si>
  <si>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</si>
  <si>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</si>
  <si>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</si>
  <si>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</si>
  <si>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2,1р.б.</t>
  </si>
  <si>
    <t>2,3р.б.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</si>
  <si>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</si>
  <si>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</si>
  <si>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1.6р.б.</t>
  </si>
  <si>
    <t>План на               январь - июнь с учетом изменений,       тыс. грн.</t>
  </si>
  <si>
    <t>План на           січень - червень з урахуванням змін, 
тис. грн.</t>
  </si>
  <si>
    <t>Надійшло           з 01 січня            по 18 червня,            тис. грн.</t>
  </si>
  <si>
    <t xml:space="preserve">Поступило          с 01 января   по 18 июня,
тыс. грн.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</si>
</sst>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workbookViewId="0" topLeftCell="A48">
      <selection activeCell="B53" sqref="B53:F5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110</v>
      </c>
      <c r="D4" s="69" t="s">
        <v>111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912400</v>
      </c>
      <c r="D7" s="45">
        <v>805040.914</v>
      </c>
      <c r="E7" s="46">
        <f>D7/B7*100</f>
        <v>40.8135586397659</v>
      </c>
      <c r="F7" s="47">
        <f>D7/C7*100</f>
        <v>88.23333121437966</v>
      </c>
    </row>
    <row r="8" spans="1:6" ht="15.7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.75">
      <c r="A9" s="55" t="s">
        <v>57</v>
      </c>
      <c r="B9" s="48">
        <v>164460</v>
      </c>
      <c r="C9" s="48">
        <v>78455</v>
      </c>
      <c r="D9" s="45">
        <v>80178.246</v>
      </c>
      <c r="E9" s="46">
        <f aca="true" t="shared" si="0" ref="E9:E54">D9/B9*100</f>
        <v>48.75242977015687</v>
      </c>
      <c r="F9" s="47">
        <f aca="true" t="shared" si="1" ref="F9:F53">D9/C9*100</f>
        <v>102.1964769613154</v>
      </c>
    </row>
    <row r="10" spans="1:6" ht="15.75">
      <c r="A10" s="56" t="s">
        <v>42</v>
      </c>
      <c r="B10" s="49">
        <f>B11+B15+B17</f>
        <v>645720</v>
      </c>
      <c r="C10" s="49">
        <f>C11+C15+C17</f>
        <v>309212</v>
      </c>
      <c r="D10" s="49">
        <f>D11+D15+D16+D17</f>
        <v>329166.214</v>
      </c>
      <c r="E10" s="46">
        <f t="shared" si="0"/>
        <v>50.97661741931488</v>
      </c>
      <c r="F10" s="47">
        <f t="shared" si="1"/>
        <v>106.45324696324852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158402</v>
      </c>
      <c r="D11" s="52">
        <f>SUM(D12:D14)</f>
        <v>149829.81100000002</v>
      </c>
      <c r="E11" s="46">
        <f t="shared" si="0"/>
        <v>46.12418760004926</v>
      </c>
      <c r="F11" s="47">
        <f t="shared" si="1"/>
        <v>94.58833284933273</v>
      </c>
    </row>
    <row r="12" spans="1:6" s="12" customFormat="1" ht="31.5">
      <c r="A12" s="50" t="s">
        <v>44</v>
      </c>
      <c r="B12" s="51">
        <v>35440</v>
      </c>
      <c r="C12" s="51">
        <v>16531</v>
      </c>
      <c r="D12" s="53">
        <v>16011.899</v>
      </c>
      <c r="E12" s="46">
        <f t="shared" si="0"/>
        <v>45.180301918735886</v>
      </c>
      <c r="F12" s="47">
        <f t="shared" si="1"/>
        <v>96.85983304095336</v>
      </c>
    </row>
    <row r="13" spans="1:6" s="12" customFormat="1" ht="15.75">
      <c r="A13" s="50" t="s">
        <v>23</v>
      </c>
      <c r="B13" s="51">
        <v>284900</v>
      </c>
      <c r="C13" s="51">
        <v>140060</v>
      </c>
      <c r="D13" s="53">
        <v>132315.543</v>
      </c>
      <c r="E13" s="46">
        <f t="shared" si="0"/>
        <v>46.44280203580204</v>
      </c>
      <c r="F13" s="47">
        <f t="shared" si="1"/>
        <v>94.47061473654148</v>
      </c>
    </row>
    <row r="14" spans="1:6" s="12" customFormat="1" ht="15.75">
      <c r="A14" s="50" t="s">
        <v>24</v>
      </c>
      <c r="B14" s="51">
        <v>4500</v>
      </c>
      <c r="C14" s="51">
        <v>1811</v>
      </c>
      <c r="D14" s="75">
        <v>1502.369</v>
      </c>
      <c r="E14" s="46">
        <f t="shared" si="0"/>
        <v>33.385977777777775</v>
      </c>
      <c r="F14" s="47">
        <f t="shared" si="1"/>
        <v>82.95797901711761</v>
      </c>
    </row>
    <row r="15" spans="1:6" s="12" customFormat="1" ht="15.75">
      <c r="A15" s="54" t="s">
        <v>25</v>
      </c>
      <c r="B15" s="51">
        <v>550</v>
      </c>
      <c r="C15" s="51">
        <v>210</v>
      </c>
      <c r="D15" s="53">
        <v>437.202</v>
      </c>
      <c r="E15" s="46">
        <f t="shared" si="0"/>
        <v>79.49127272727272</v>
      </c>
      <c r="F15" s="47" t="s">
        <v>104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150600</v>
      </c>
      <c r="D17" s="53">
        <v>178895.322</v>
      </c>
      <c r="E17" s="46">
        <f t="shared" si="0"/>
        <v>55.847195704429794</v>
      </c>
      <c r="F17" s="47">
        <f t="shared" si="1"/>
        <v>118.78839442231074</v>
      </c>
    </row>
    <row r="18" spans="1:6" ht="15.75">
      <c r="A18" s="55" t="s">
        <v>27</v>
      </c>
      <c r="B18" s="48">
        <v>500</v>
      </c>
      <c r="C18" s="48">
        <v>240</v>
      </c>
      <c r="D18" s="43">
        <v>562.667</v>
      </c>
      <c r="E18" s="46">
        <f t="shared" si="0"/>
        <v>112.5334</v>
      </c>
      <c r="F18" s="110" t="s">
        <v>105</v>
      </c>
    </row>
    <row r="19" spans="1:6" ht="31.5">
      <c r="A19" s="55" t="s">
        <v>53</v>
      </c>
      <c r="B19" s="48">
        <v>33900</v>
      </c>
      <c r="C19" s="48">
        <v>18419</v>
      </c>
      <c r="D19" s="45">
        <v>10612.383</v>
      </c>
      <c r="E19" s="46">
        <f t="shared" si="0"/>
        <v>31.304964601769914</v>
      </c>
      <c r="F19" s="110">
        <f t="shared" si="1"/>
        <v>57.61649926706119</v>
      </c>
    </row>
    <row r="20" spans="1:6" ht="63">
      <c r="A20" s="55" t="s">
        <v>28</v>
      </c>
      <c r="B20" s="48">
        <v>10500</v>
      </c>
      <c r="C20" s="48">
        <v>5140</v>
      </c>
      <c r="D20" s="45">
        <v>5865.855</v>
      </c>
      <c r="E20" s="46">
        <f t="shared" si="0"/>
        <v>55.865285714285704</v>
      </c>
      <c r="F20" s="47">
        <f t="shared" si="1"/>
        <v>114.1216926070039</v>
      </c>
    </row>
    <row r="21" spans="1:6" ht="15.75">
      <c r="A21" s="55" t="s">
        <v>29</v>
      </c>
      <c r="B21" s="48">
        <v>565</v>
      </c>
      <c r="C21" s="48">
        <v>210.1</v>
      </c>
      <c r="D21" s="45">
        <v>180.468</v>
      </c>
      <c r="E21" s="46">
        <f t="shared" si="0"/>
        <v>31.941238938053097</v>
      </c>
      <c r="F21" s="47">
        <f t="shared" si="1"/>
        <v>85.89623988576868</v>
      </c>
    </row>
    <row r="22" spans="1:6" ht="15.75">
      <c r="A22" s="56" t="s">
        <v>30</v>
      </c>
      <c r="B22" s="48">
        <v>6220</v>
      </c>
      <c r="C22" s="48">
        <v>3016</v>
      </c>
      <c r="D22" s="43">
        <v>6383.582</v>
      </c>
      <c r="E22" s="46">
        <f t="shared" si="0"/>
        <v>102.62993569131834</v>
      </c>
      <c r="F22" s="110" t="s">
        <v>104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1238645.3199999998</v>
      </c>
      <c r="E23" s="77">
        <f t="shared" si="0"/>
        <v>43.68159686119042</v>
      </c>
      <c r="F23" s="111">
        <f t="shared" si="1"/>
        <v>93.27274215518415</v>
      </c>
    </row>
    <row r="24" spans="1:6" ht="16.5" customHeight="1">
      <c r="A24" s="56" t="s">
        <v>32</v>
      </c>
      <c r="B24" s="48">
        <f>SUM(B25:B42)</f>
        <v>1820983.5500000003</v>
      </c>
      <c r="C24" s="48">
        <f>SUM(C25:C42)</f>
        <v>993482.6829999998</v>
      </c>
      <c r="D24" s="48">
        <f>SUM(D25:D42)</f>
        <v>939148.5999999999</v>
      </c>
      <c r="E24" s="46">
        <f t="shared" si="0"/>
        <v>51.573700377469066</v>
      </c>
      <c r="F24" s="47">
        <f t="shared" si="1"/>
        <v>94.53094815543956</v>
      </c>
    </row>
    <row r="25" spans="1:6" ht="63" customHeight="1">
      <c r="A25" s="73" t="s">
        <v>98</v>
      </c>
      <c r="B25" s="48">
        <v>266</v>
      </c>
      <c r="C25" s="44">
        <v>133</v>
      </c>
      <c r="D25" s="44">
        <v>133</v>
      </c>
      <c r="E25" s="46">
        <f t="shared" si="0"/>
        <v>50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</row>
    <row r="30" spans="1:6" ht="92.25" customHeight="1">
      <c r="A30" s="97" t="s">
        <v>60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</row>
    <row r="31" spans="1:6" ht="280.5" customHeight="1">
      <c r="A31" s="98" t="s">
        <v>61</v>
      </c>
      <c r="B31" s="101">
        <v>647626.4</v>
      </c>
      <c r="C31" s="101">
        <v>291056.695</v>
      </c>
      <c r="D31" s="60">
        <v>253204.177</v>
      </c>
      <c r="E31" s="46">
        <f t="shared" si="0"/>
        <v>39.09725993257841</v>
      </c>
      <c r="F31" s="47">
        <f t="shared" si="1"/>
        <v>86.9947956359499</v>
      </c>
    </row>
    <row r="32" spans="1:6" ht="237" customHeight="1">
      <c r="A32" s="98" t="s">
        <v>78</v>
      </c>
      <c r="B32" s="101">
        <v>5317</v>
      </c>
      <c r="C32" s="101">
        <v>2873.125</v>
      </c>
      <c r="D32" s="60">
        <v>2873.124</v>
      </c>
      <c r="E32" s="46">
        <f t="shared" si="0"/>
        <v>54.03656197103629</v>
      </c>
      <c r="F32" s="47">
        <f t="shared" si="1"/>
        <v>99.99996519469218</v>
      </c>
    </row>
    <row r="33" spans="1:6" ht="63.75" customHeight="1">
      <c r="A33" s="98" t="s">
        <v>75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21143.5</v>
      </c>
      <c r="D38" s="60">
        <v>20042.85</v>
      </c>
      <c r="E38" s="46">
        <f t="shared" si="0"/>
        <v>48.52872811796324</v>
      </c>
      <c r="F38" s="47">
        <f t="shared" si="1"/>
        <v>94.7943812519214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s="10" customFormat="1" ht="15.75">
      <c r="A43" s="94" t="s">
        <v>35</v>
      </c>
      <c r="B43" s="58">
        <f>B23+B24</f>
        <v>4656606.35</v>
      </c>
      <c r="C43" s="61">
        <f>C23+C24</f>
        <v>2321464.783</v>
      </c>
      <c r="D43" s="62">
        <f>D23+D24</f>
        <v>2177793.92</v>
      </c>
      <c r="E43" s="77">
        <f t="shared" si="0"/>
        <v>46.76783383246471</v>
      </c>
      <c r="F43" s="78">
        <f t="shared" si="1"/>
        <v>93.81119782423166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569</v>
      </c>
      <c r="D45" s="63">
        <v>422.229</v>
      </c>
      <c r="E45" s="102">
        <f t="shared" si="0"/>
        <v>46.91433333333333</v>
      </c>
      <c r="F45" s="47">
        <f t="shared" si="1"/>
        <v>74.20544815465729</v>
      </c>
    </row>
    <row r="46" spans="1:6" ht="63" customHeight="1">
      <c r="A46" s="55" t="s">
        <v>37</v>
      </c>
      <c r="B46" s="48">
        <v>1200</v>
      </c>
      <c r="C46" s="48">
        <v>390</v>
      </c>
      <c r="D46" s="48">
        <v>645.59</v>
      </c>
      <c r="E46" s="102">
        <f t="shared" si="0"/>
        <v>53.799166666666665</v>
      </c>
      <c r="F46" s="110" t="s">
        <v>108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121.88</v>
      </c>
      <c r="E47" s="102">
        <f t="shared" si="0"/>
        <v>60.94</v>
      </c>
      <c r="F47" s="47">
        <f t="shared" si="1"/>
        <v>121.88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5560</v>
      </c>
      <c r="D48" s="48">
        <v>1979.406</v>
      </c>
      <c r="E48" s="102">
        <f t="shared" si="0"/>
        <v>15.58587401574803</v>
      </c>
      <c r="F48" s="47">
        <f t="shared" si="1"/>
        <v>35.6008273381295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365.602</v>
      </c>
      <c r="E50" s="102">
        <f t="shared" si="0"/>
        <v>9.140049999999999</v>
      </c>
      <c r="F50" s="47">
        <f t="shared" si="1"/>
        <v>73.12039999999999</v>
      </c>
    </row>
    <row r="51" spans="1:6" s="10" customFormat="1" ht="15.75">
      <c r="A51" s="74" t="s">
        <v>39</v>
      </c>
      <c r="B51" s="58">
        <f>SUM(B45:B50)</f>
        <v>23500</v>
      </c>
      <c r="C51" s="58">
        <f>SUM(C45:C48:C49:C50)</f>
        <v>8619</v>
      </c>
      <c r="D51" s="58">
        <f>SUM(D45:D50)</f>
        <v>3534.707</v>
      </c>
      <c r="E51" s="105">
        <f t="shared" si="0"/>
        <v>15.041306382978723</v>
      </c>
      <c r="F51" s="78">
        <f t="shared" si="1"/>
        <v>41.010639285299916</v>
      </c>
    </row>
    <row r="52" spans="1:6" s="76" customFormat="1" ht="15.75">
      <c r="A52" s="74" t="s">
        <v>40</v>
      </c>
      <c r="B52" s="58">
        <f>B43+B51</f>
        <v>4680106.35</v>
      </c>
      <c r="C52" s="58">
        <f>C43+C51</f>
        <v>2330083.783</v>
      </c>
      <c r="D52" s="58">
        <f>D43+D51</f>
        <v>2181328.627</v>
      </c>
      <c r="E52" s="77">
        <f t="shared" si="0"/>
        <v>46.60852689811205</v>
      </c>
      <c r="F52" s="78">
        <f>D52/C52*100</f>
        <v>93.61588810302449</v>
      </c>
    </row>
    <row r="53" spans="1:6" s="117" customFormat="1" ht="44.25" customHeight="1">
      <c r="A53" s="116" t="s">
        <v>45</v>
      </c>
      <c r="B53" s="103">
        <v>3200</v>
      </c>
      <c r="C53" s="103">
        <v>800</v>
      </c>
      <c r="D53" s="44">
        <v>1980.62034</v>
      </c>
      <c r="E53" s="102">
        <f t="shared" si="0"/>
        <v>61.894385625000005</v>
      </c>
      <c r="F53" s="110">
        <f t="shared" si="1"/>
        <v>247.57754250000002</v>
      </c>
    </row>
    <row r="54" spans="1:6" s="104" customFormat="1" ht="15.75">
      <c r="A54" s="56" t="s">
        <v>41</v>
      </c>
      <c r="B54" s="48">
        <f>B52+B53</f>
        <v>4683306.35</v>
      </c>
      <c r="C54" s="103">
        <f>C52+C53</f>
        <v>2330883.783</v>
      </c>
      <c r="D54" s="48">
        <f>D52+D53</f>
        <v>2183309.24734</v>
      </c>
      <c r="E54" s="46">
        <f t="shared" si="0"/>
        <v>46.61897138845081</v>
      </c>
      <c r="F54" s="47">
        <f>D54/C54*100</f>
        <v>93.66873043022068</v>
      </c>
    </row>
    <row r="55" spans="3:6" ht="12.75">
      <c r="C55" s="9"/>
      <c r="D55" s="22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7">
      <selection activeCell="D53" sqref="D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109</v>
      </c>
      <c r="D4" s="29" t="s">
        <v>112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912400</v>
      </c>
      <c r="D7" s="45">
        <v>805040.914</v>
      </c>
      <c r="E7" s="46">
        <f>D7/B7*100</f>
        <v>40.8135586397659</v>
      </c>
      <c r="F7" s="47">
        <f>D7/C7*100</f>
        <v>88.23333121437966</v>
      </c>
    </row>
    <row r="8" spans="1:6" ht="15.7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3">D8/B8*100</f>
        <v>51.42023865598995</v>
      </c>
      <c r="F8" s="47">
        <f aca="true" t="shared" si="1" ref="F8:F43">D8/C8*100</f>
        <v>73.59449438202248</v>
      </c>
    </row>
    <row r="9" spans="1:6" ht="15.75">
      <c r="A9" s="80" t="s">
        <v>58</v>
      </c>
      <c r="B9" s="48">
        <v>164460</v>
      </c>
      <c r="C9" s="48">
        <v>78455</v>
      </c>
      <c r="D9" s="45">
        <v>80178.246</v>
      </c>
      <c r="E9" s="46">
        <f t="shared" si="0"/>
        <v>48.75242977015687</v>
      </c>
      <c r="F9" s="47">
        <f t="shared" si="1"/>
        <v>102.1964769613154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309212</v>
      </c>
      <c r="D10" s="49">
        <f>D11+D15+D16+D17</f>
        <v>329166.214</v>
      </c>
      <c r="E10" s="46">
        <f t="shared" si="0"/>
        <v>50.97661741931488</v>
      </c>
      <c r="F10" s="47">
        <f t="shared" si="1"/>
        <v>106.45324696324852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158402</v>
      </c>
      <c r="D11" s="52">
        <f>SUM(D12:D14)</f>
        <v>149829.81100000002</v>
      </c>
      <c r="E11" s="46">
        <f t="shared" si="0"/>
        <v>46.12418760004926</v>
      </c>
      <c r="F11" s="47">
        <f t="shared" si="1"/>
        <v>94.58833284933273</v>
      </c>
    </row>
    <row r="12" spans="1:6" s="13" customFormat="1" ht="31.5">
      <c r="A12" s="82" t="s">
        <v>17</v>
      </c>
      <c r="B12" s="51">
        <v>35440</v>
      </c>
      <c r="C12" s="51">
        <v>16531</v>
      </c>
      <c r="D12" s="53">
        <v>16011.899</v>
      </c>
      <c r="E12" s="46">
        <f t="shared" si="0"/>
        <v>45.180301918735886</v>
      </c>
      <c r="F12" s="47">
        <f t="shared" si="1"/>
        <v>96.85983304095336</v>
      </c>
    </row>
    <row r="13" spans="1:6" s="13" customFormat="1" ht="15.75">
      <c r="A13" s="83" t="s">
        <v>55</v>
      </c>
      <c r="B13" s="51">
        <v>284900</v>
      </c>
      <c r="C13" s="51">
        <v>140060</v>
      </c>
      <c r="D13" s="53">
        <v>132315.543</v>
      </c>
      <c r="E13" s="46">
        <f t="shared" si="0"/>
        <v>46.44280203580204</v>
      </c>
      <c r="F13" s="47">
        <f t="shared" si="1"/>
        <v>94.47061473654148</v>
      </c>
    </row>
    <row r="14" spans="1:6" s="13" customFormat="1" ht="15.75">
      <c r="A14" s="81" t="s">
        <v>14</v>
      </c>
      <c r="B14" s="51">
        <v>4500</v>
      </c>
      <c r="C14" s="51">
        <v>1811</v>
      </c>
      <c r="D14" s="75">
        <v>1502.369</v>
      </c>
      <c r="E14" s="46">
        <f t="shared" si="0"/>
        <v>33.385977777777775</v>
      </c>
      <c r="F14" s="47">
        <f t="shared" si="1"/>
        <v>82.95797901711761</v>
      </c>
    </row>
    <row r="15" spans="1:6" s="13" customFormat="1" ht="15.75">
      <c r="A15" s="84" t="s">
        <v>2</v>
      </c>
      <c r="B15" s="51">
        <v>550</v>
      </c>
      <c r="C15" s="51">
        <v>210</v>
      </c>
      <c r="D15" s="53">
        <v>437.202</v>
      </c>
      <c r="E15" s="46">
        <f t="shared" si="0"/>
        <v>79.49127272727272</v>
      </c>
      <c r="F15" s="47" t="s">
        <v>104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150600</v>
      </c>
      <c r="D17" s="53">
        <v>178895.322</v>
      </c>
      <c r="E17" s="46">
        <f t="shared" si="0"/>
        <v>55.847195704429794</v>
      </c>
      <c r="F17" s="47">
        <f t="shared" si="1"/>
        <v>118.78839442231074</v>
      </c>
    </row>
    <row r="18" spans="1:6" ht="30.75" customHeight="1">
      <c r="A18" s="80" t="s">
        <v>9</v>
      </c>
      <c r="B18" s="48">
        <v>500</v>
      </c>
      <c r="C18" s="48">
        <v>240</v>
      </c>
      <c r="D18" s="43">
        <v>562.667</v>
      </c>
      <c r="E18" s="46">
        <f t="shared" si="0"/>
        <v>112.5334</v>
      </c>
      <c r="F18" s="47" t="s">
        <v>105</v>
      </c>
    </row>
    <row r="19" spans="1:6" ht="31.5">
      <c r="A19" s="85" t="s">
        <v>54</v>
      </c>
      <c r="B19" s="48">
        <v>33900</v>
      </c>
      <c r="C19" s="48">
        <v>18419</v>
      </c>
      <c r="D19" s="45">
        <v>10612.383</v>
      </c>
      <c r="E19" s="46">
        <f t="shared" si="0"/>
        <v>31.304964601769914</v>
      </c>
      <c r="F19" s="47">
        <f t="shared" si="1"/>
        <v>57.61649926706119</v>
      </c>
    </row>
    <row r="20" spans="1:6" ht="78.75">
      <c r="A20" s="85" t="s">
        <v>18</v>
      </c>
      <c r="B20" s="48">
        <v>10500</v>
      </c>
      <c r="C20" s="48">
        <v>5140</v>
      </c>
      <c r="D20" s="45">
        <v>5865.855</v>
      </c>
      <c r="E20" s="46">
        <f t="shared" si="0"/>
        <v>55.865285714285704</v>
      </c>
      <c r="F20" s="47">
        <f t="shared" si="1"/>
        <v>114.1216926070039</v>
      </c>
    </row>
    <row r="21" spans="1:6" ht="18" customHeight="1">
      <c r="A21" s="85" t="s">
        <v>3</v>
      </c>
      <c r="B21" s="48">
        <v>565</v>
      </c>
      <c r="C21" s="48">
        <v>210.1</v>
      </c>
      <c r="D21" s="45">
        <v>180.468</v>
      </c>
      <c r="E21" s="46">
        <f t="shared" si="0"/>
        <v>31.941238938053097</v>
      </c>
      <c r="F21" s="47">
        <f t="shared" si="1"/>
        <v>85.89623988576868</v>
      </c>
    </row>
    <row r="22" spans="1:6" ht="15" customHeight="1">
      <c r="A22" s="86" t="s">
        <v>15</v>
      </c>
      <c r="B22" s="48">
        <v>6220</v>
      </c>
      <c r="C22" s="48">
        <v>3016</v>
      </c>
      <c r="D22" s="43">
        <v>6383.582</v>
      </c>
      <c r="E22" s="46">
        <f t="shared" si="0"/>
        <v>102.62993569131834</v>
      </c>
      <c r="F22" s="47" t="s">
        <v>104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1238645.3199999998</v>
      </c>
      <c r="E23" s="77">
        <f t="shared" si="0"/>
        <v>43.68159686119042</v>
      </c>
      <c r="F23" s="78">
        <f t="shared" si="1"/>
        <v>93.27274215518415</v>
      </c>
    </row>
    <row r="24" spans="1:6" s="2" customFormat="1" ht="15.75">
      <c r="A24" s="86" t="s">
        <v>47</v>
      </c>
      <c r="B24" s="48">
        <f>SUM(B25:B42)</f>
        <v>1820983.5500000003</v>
      </c>
      <c r="C24" s="48">
        <f>SUM(C25:C42)</f>
        <v>993482.6829999998</v>
      </c>
      <c r="D24" s="48">
        <f>SUM(D25:D42)</f>
        <v>939148.5999999999</v>
      </c>
      <c r="E24" s="46">
        <f t="shared" si="0"/>
        <v>51.573700377469066</v>
      </c>
      <c r="F24" s="47">
        <f t="shared" si="1"/>
        <v>94.53094815543956</v>
      </c>
    </row>
    <row r="25" spans="1:6" s="2" customFormat="1" ht="78.75">
      <c r="A25" s="73" t="s">
        <v>99</v>
      </c>
      <c r="B25" s="48">
        <v>266</v>
      </c>
      <c r="C25" s="44">
        <v>133</v>
      </c>
      <c r="D25" s="44">
        <v>133</v>
      </c>
      <c r="E25" s="46">
        <f>D25/B25*100</f>
        <v>50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  <c r="G30" s="20"/>
    </row>
    <row r="31" spans="1:6" s="2" customFormat="1" ht="330.75">
      <c r="A31" s="81" t="s">
        <v>67</v>
      </c>
      <c r="B31" s="101">
        <v>647626.4</v>
      </c>
      <c r="C31" s="101">
        <v>291056.695</v>
      </c>
      <c r="D31" s="60">
        <v>253204.177</v>
      </c>
      <c r="E31" s="46">
        <f t="shared" si="0"/>
        <v>39.09725993257841</v>
      </c>
      <c r="F31" s="47">
        <f t="shared" si="1"/>
        <v>86.9947956359499</v>
      </c>
    </row>
    <row r="32" spans="1:6" s="2" customFormat="1" ht="240.75" customHeight="1">
      <c r="A32" s="107" t="s">
        <v>79</v>
      </c>
      <c r="B32" s="101">
        <v>5317</v>
      </c>
      <c r="C32" s="101">
        <v>2873.125</v>
      </c>
      <c r="D32" s="60">
        <v>2873.124</v>
      </c>
      <c r="E32" s="46">
        <f t="shared" si="0"/>
        <v>54.03656197103629</v>
      </c>
      <c r="F32" s="47">
        <f t="shared" si="1"/>
        <v>99.99996519469218</v>
      </c>
    </row>
    <row r="33" spans="1:6" s="2" customFormat="1" ht="86.25" customHeight="1">
      <c r="A33" s="90" t="s">
        <v>76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113">
        <f t="shared" si="1"/>
        <v>100</v>
      </c>
    </row>
    <row r="37" spans="1:6" s="2" customFormat="1" ht="99" customHeight="1">
      <c r="A37" s="90" t="s">
        <v>107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21143.5</v>
      </c>
      <c r="D38" s="60">
        <v>20042.85</v>
      </c>
      <c r="E38" s="46">
        <f t="shared" si="0"/>
        <v>48.52872811796324</v>
      </c>
      <c r="F38" s="113">
        <f t="shared" si="1"/>
        <v>94.7943812519214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106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ht="15.75">
      <c r="A43" s="92" t="s">
        <v>11</v>
      </c>
      <c r="B43" s="58">
        <f>B23+B24</f>
        <v>4656606.35</v>
      </c>
      <c r="C43" s="61">
        <f>C23+C24</f>
        <v>2321464.783</v>
      </c>
      <c r="D43" s="62">
        <f>D23+D24</f>
        <v>2177793.92</v>
      </c>
      <c r="E43" s="77">
        <f t="shared" si="0"/>
        <v>46.76783383246471</v>
      </c>
      <c r="F43" s="78">
        <f t="shared" si="1"/>
        <v>93.81119782423166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569</v>
      </c>
      <c r="D45" s="63">
        <v>422.229</v>
      </c>
      <c r="E45" s="102">
        <f>D45/B45*100</f>
        <v>46.91433333333333</v>
      </c>
      <c r="F45" s="47">
        <f>D45/C45*100</f>
        <v>74.20544815465729</v>
      </c>
    </row>
    <row r="46" spans="1:6" s="19" customFormat="1" ht="66.75" customHeight="1">
      <c r="A46" s="85" t="s">
        <v>16</v>
      </c>
      <c r="B46" s="48">
        <v>1200</v>
      </c>
      <c r="C46" s="48">
        <v>390</v>
      </c>
      <c r="D46" s="48">
        <v>645.59</v>
      </c>
      <c r="E46" s="102">
        <f>D46/B46*100</f>
        <v>53.799166666666665</v>
      </c>
      <c r="F46" s="110" t="s">
        <v>108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121.88</v>
      </c>
      <c r="E47" s="102">
        <f>D47/B47*100</f>
        <v>60.94</v>
      </c>
      <c r="F47" s="47">
        <f>D47/C47*100</f>
        <v>121.88</v>
      </c>
    </row>
    <row r="48" spans="1:6" ht="30.75" customHeight="1">
      <c r="A48" s="85" t="s">
        <v>5</v>
      </c>
      <c r="B48" s="48">
        <v>12700</v>
      </c>
      <c r="C48" s="48">
        <v>5560</v>
      </c>
      <c r="D48" s="48">
        <v>1979.406</v>
      </c>
      <c r="E48" s="102">
        <f>D48/B48*100</f>
        <v>15.58587401574803</v>
      </c>
      <c r="F48" s="47">
        <f>D48/C48*100</f>
        <v>35.6008273381295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.75">
      <c r="A50" s="85" t="s">
        <v>84</v>
      </c>
      <c r="B50" s="48">
        <v>4000</v>
      </c>
      <c r="C50" s="48">
        <v>500</v>
      </c>
      <c r="D50" s="48">
        <v>365.602</v>
      </c>
      <c r="E50" s="102">
        <f>D50/B50*100</f>
        <v>9.140049999999999</v>
      </c>
      <c r="F50" s="47">
        <f>D50/C50*100</f>
        <v>73.12039999999999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8619</v>
      </c>
      <c r="D51" s="58">
        <f>SUM(D45:D50)</f>
        <v>3534.707</v>
      </c>
      <c r="E51" s="105">
        <f>D51/B51*100</f>
        <v>15.041306382978723</v>
      </c>
      <c r="F51" s="78">
        <f>D51/C51*100</f>
        <v>41.010639285299916</v>
      </c>
    </row>
    <row r="52" spans="1:6" s="24" customFormat="1" ht="15.75">
      <c r="A52" s="74" t="s">
        <v>85</v>
      </c>
      <c r="B52" s="58">
        <f>B43+B51</f>
        <v>4680106.35</v>
      </c>
      <c r="C52" s="58">
        <f>C43+C51</f>
        <v>2330083.783</v>
      </c>
      <c r="D52" s="58">
        <f>D43+D51</f>
        <v>2181328.627</v>
      </c>
      <c r="E52" s="77">
        <f>D52/B52*100</f>
        <v>46.60852689811205</v>
      </c>
      <c r="F52" s="78">
        <f>D52/C52*100</f>
        <v>93.61588810302449</v>
      </c>
    </row>
    <row r="53" spans="1:6" s="24" customFormat="1" ht="48" customHeight="1">
      <c r="A53" s="115" t="s">
        <v>56</v>
      </c>
      <c r="B53" s="103">
        <v>3200</v>
      </c>
      <c r="C53" s="103">
        <v>800</v>
      </c>
      <c r="D53" s="44">
        <v>1980.62034</v>
      </c>
      <c r="E53" s="102">
        <f>D53/B53*100</f>
        <v>61.894385625000005</v>
      </c>
      <c r="F53" s="110">
        <f>D53/C53*100</f>
        <v>247.57754250000002</v>
      </c>
    </row>
    <row r="54" spans="1:6" ht="15.75">
      <c r="A54" s="106" t="s">
        <v>13</v>
      </c>
      <c r="B54" s="48">
        <f>B52+B53</f>
        <v>4683306.35</v>
      </c>
      <c r="C54" s="103">
        <f>C52+C53</f>
        <v>2330883.783</v>
      </c>
      <c r="D54" s="48">
        <f>D52+D53</f>
        <v>2183309.24734</v>
      </c>
      <c r="E54" s="46">
        <f>D54/B54*100</f>
        <v>46.61897138845081</v>
      </c>
      <c r="F54" s="47">
        <f>D54/C54*100</f>
        <v>93.66873043022068</v>
      </c>
    </row>
    <row r="55" spans="1:6" ht="15.7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2019-05-20T07:58:11Z</cp:lastPrinted>
  <dcterms:created xsi:type="dcterms:W3CDTF">2004-07-02T06:40:36Z</dcterms:created>
  <dcterms:modified xsi:type="dcterms:W3CDTF">2019-06-18T11:40:53Z</dcterms:modified>
  <cp:category/>
  <cp:version/>
  <cp:contentType/>
  <cp:contentStatus/>
</cp:coreProperties>
</file>